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Mcycle\"/>
    </mc:Choice>
  </mc:AlternateContent>
  <bookViews>
    <workbookView xWindow="0" yWindow="0" windowWidth="20490" windowHeight="7620" activeTab="1"/>
  </bookViews>
  <sheets>
    <sheet name="Class Points" sheetId="1" r:id="rId1"/>
    <sheet name="overall points" sheetId="2" r:id="rId2"/>
    <sheet name="times" sheetId="3" r:id="rId3"/>
  </sheets>
  <calcPr calcId="162913"/>
</workbook>
</file>

<file path=xl/calcChain.xml><?xml version="1.0" encoding="utf-8"?>
<calcChain xmlns="http://schemas.openxmlformats.org/spreadsheetml/2006/main">
  <c r="AG40" i="2" l="1"/>
  <c r="Q84" i="1" l="1"/>
  <c r="Q85" i="1"/>
  <c r="Q102" i="1"/>
  <c r="Q103" i="1"/>
  <c r="W32" i="2" l="1"/>
  <c r="W16" i="2"/>
  <c r="W20" i="2"/>
  <c r="W15" i="2"/>
  <c r="W21" i="2"/>
  <c r="X68" i="1"/>
  <c r="X58" i="1"/>
  <c r="X66" i="1"/>
  <c r="X62" i="1"/>
  <c r="X71" i="1"/>
  <c r="X78" i="1" l="1"/>
  <c r="X77" i="1"/>
  <c r="X65" i="1"/>
  <c r="T28" i="2" l="1"/>
  <c r="O69" i="1"/>
  <c r="M11" i="1" l="1"/>
  <c r="M9" i="1"/>
  <c r="K18" i="2" l="1"/>
  <c r="I10" i="1"/>
  <c r="I30" i="1"/>
  <c r="I60" i="1"/>
  <c r="AG39" i="2" l="1"/>
  <c r="X75" i="1"/>
  <c r="A13" i="2"/>
  <c r="A14" i="2" s="1"/>
  <c r="A15" i="2" s="1"/>
  <c r="A16" i="2" s="1"/>
  <c r="A17" i="2" s="1"/>
  <c r="A18" i="2" s="1"/>
  <c r="A19" i="2" s="1"/>
  <c r="A20" i="2" l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X69" i="1"/>
  <c r="X67" i="1"/>
  <c r="X63" i="1"/>
  <c r="X60" i="1"/>
  <c r="X70" i="1"/>
  <c r="X74" i="1"/>
  <c r="X76" i="1"/>
  <c r="X61" i="1"/>
  <c r="X73" i="1"/>
  <c r="X72" i="1"/>
  <c r="X57" i="1"/>
  <c r="X59" i="1"/>
  <c r="X64" i="1"/>
  <c r="AG19" i="2" l="1"/>
  <c r="X21" i="1" l="1"/>
  <c r="AG21" i="2" l="1"/>
  <c r="AG32" i="2" l="1"/>
  <c r="AG27" i="2"/>
  <c r="AG15" i="2"/>
  <c r="AG17" i="2"/>
  <c r="X104" i="1"/>
  <c r="X102" i="1"/>
  <c r="X103" i="1"/>
  <c r="X33" i="1"/>
  <c r="X25" i="1"/>
  <c r="X24" i="1"/>
  <c r="X23" i="1"/>
  <c r="X22" i="1"/>
  <c r="X20" i="1"/>
  <c r="X18" i="1"/>
  <c r="X13" i="1"/>
  <c r="X16" i="1"/>
  <c r="X11" i="1"/>
  <c r="X15" i="1"/>
  <c r="X14" i="1"/>
  <c r="X12" i="1"/>
  <c r="X9" i="1"/>
  <c r="X17" i="1" l="1"/>
  <c r="X10" i="1"/>
  <c r="X19" i="1"/>
  <c r="X54" i="1" l="1"/>
  <c r="X30" i="1"/>
  <c r="X48" i="1"/>
  <c r="X46" i="1"/>
  <c r="X52" i="1" l="1"/>
  <c r="AG38" i="2" l="1"/>
  <c r="AG41" i="2" l="1"/>
  <c r="AG33" i="2"/>
  <c r="AG28" i="2"/>
  <c r="AG36" i="2"/>
  <c r="AG14" i="2"/>
  <c r="AG29" i="2"/>
  <c r="X84" i="1" l="1"/>
  <c r="X90" i="1"/>
  <c r="X88" i="1"/>
  <c r="X43" i="1"/>
  <c r="X42" i="1"/>
  <c r="X47" i="1"/>
  <c r="AG35" i="2" l="1"/>
  <c r="X97" i="1" l="1"/>
  <c r="X85" i="1" l="1"/>
  <c r="X93" i="1"/>
  <c r="X95" i="1"/>
  <c r="X94" i="1"/>
  <c r="AG24" i="2" l="1"/>
  <c r="AG10" i="2"/>
  <c r="AG20" i="2"/>
  <c r="AG34" i="2"/>
  <c r="AG25" i="2"/>
  <c r="AG11" i="2"/>
  <c r="AG23" i="2"/>
  <c r="AG22" i="2"/>
  <c r="AG26" i="2"/>
  <c r="AG37" i="2"/>
  <c r="AG18" i="2"/>
  <c r="AG30" i="2"/>
  <c r="AG31" i="2"/>
  <c r="AG16" i="2"/>
  <c r="AG13" i="2"/>
  <c r="AG12" i="2"/>
  <c r="X44" i="1" l="1"/>
  <c r="X53" i="1" l="1"/>
  <c r="X91" i="1"/>
  <c r="X45" i="1" l="1"/>
  <c r="X37" i="1"/>
  <c r="X38" i="1"/>
  <c r="X36" i="1"/>
  <c r="X41" i="1"/>
  <c r="X31" i="1"/>
  <c r="X34" i="1"/>
  <c r="X39" i="1"/>
  <c r="X51" i="1"/>
  <c r="X50" i="1"/>
  <c r="X35" i="1"/>
  <c r="X49" i="1"/>
  <c r="X32" i="1"/>
  <c r="X40" i="1"/>
  <c r="X86" i="1"/>
  <c r="X96" i="1" l="1"/>
  <c r="X92" i="1"/>
  <c r="X89" i="1"/>
  <c r="X83" i="1"/>
  <c r="X87" i="1"/>
</calcChain>
</file>

<file path=xl/sharedStrings.xml><?xml version="1.0" encoding="utf-8"?>
<sst xmlns="http://schemas.openxmlformats.org/spreadsheetml/2006/main" count="838" uniqueCount="405">
  <si>
    <t>Pos.</t>
  </si>
  <si>
    <t>Name</t>
  </si>
  <si>
    <t>Race 1</t>
  </si>
  <si>
    <t>Race 2</t>
  </si>
  <si>
    <t>Total</t>
  </si>
  <si>
    <t xml:space="preserve"> </t>
  </si>
  <si>
    <t>Race2</t>
  </si>
  <si>
    <t>Key :</t>
  </si>
  <si>
    <t>Rider has broken out of their class- rider will move to higher class at the next race</t>
  </si>
  <si>
    <t>Rider has exceeded the maximum lap time for their class- if rider breaks out again the rider will move to the next class</t>
  </si>
  <si>
    <t>MSA LIC No</t>
  </si>
  <si>
    <t>Zwartkops  Round 1</t>
  </si>
  <si>
    <t>Byron Rothquel</t>
  </si>
  <si>
    <t>REG / CLASS</t>
  </si>
  <si>
    <t>Race No</t>
  </si>
  <si>
    <t>CLUB/A</t>
  </si>
  <si>
    <t>CLUB/B</t>
  </si>
  <si>
    <t>CLUB/M</t>
  </si>
  <si>
    <t>CLUB/L</t>
  </si>
  <si>
    <t>Region / Class</t>
  </si>
  <si>
    <t>CLUB / B</t>
  </si>
  <si>
    <t>Zwartkops Round 2</t>
  </si>
  <si>
    <t>Qualifying</t>
  </si>
  <si>
    <t>Wayne Spicer</t>
  </si>
  <si>
    <t>Phakisa  Round 4</t>
  </si>
  <si>
    <t>Phakisa Round 4</t>
  </si>
  <si>
    <t>Zwartkops Round 1</t>
  </si>
  <si>
    <t>Laps</t>
  </si>
  <si>
    <t>Overall</t>
  </si>
  <si>
    <t>Points</t>
  </si>
  <si>
    <t>Harry Timmerman</t>
  </si>
  <si>
    <t>Mark Wakeling</t>
  </si>
  <si>
    <t>Reginald Seale</t>
  </si>
  <si>
    <t>Reino Kruger</t>
  </si>
  <si>
    <t>ReIno Kruger</t>
  </si>
  <si>
    <t>Zwartkops  Round 8</t>
  </si>
  <si>
    <t>Eugene Reynecke</t>
  </si>
  <si>
    <t>Zwartkops Round 9</t>
  </si>
  <si>
    <t>Lance Marais</t>
  </si>
  <si>
    <t>Zwartkops Round 8</t>
  </si>
  <si>
    <t>Nicolas Gertenbach</t>
  </si>
  <si>
    <t>2019 MSA BRIDGESTONE SUPERBIKE NATIONAL CHALLENGE CHAMPIONSHIP</t>
  </si>
  <si>
    <t>03/02/2019</t>
  </si>
  <si>
    <t>09/03/2019</t>
  </si>
  <si>
    <t>27/04/2019</t>
  </si>
  <si>
    <t>East London Round 3</t>
  </si>
  <si>
    <t>08/06/2019</t>
  </si>
  <si>
    <t>20/07/2019</t>
  </si>
  <si>
    <t>Red Star Round 5</t>
  </si>
  <si>
    <t>17/08/2019</t>
  </si>
  <si>
    <t>28/09/2019</t>
  </si>
  <si>
    <t>Killarney Round 7</t>
  </si>
  <si>
    <t>19/10/2019</t>
  </si>
  <si>
    <t>09/11/2019</t>
  </si>
  <si>
    <t>CLUB/C</t>
  </si>
  <si>
    <t>Redstar Round 5</t>
  </si>
  <si>
    <t>Cape Town Round 7</t>
  </si>
  <si>
    <t>Hendrik de Bruin</t>
  </si>
  <si>
    <t>1.05.785</t>
  </si>
  <si>
    <t>1.06.395</t>
  </si>
  <si>
    <t>Shaun Vermaak</t>
  </si>
  <si>
    <t>1.07.086</t>
  </si>
  <si>
    <t>Hein McMahon</t>
  </si>
  <si>
    <t>1.07.452</t>
  </si>
  <si>
    <t>Damian Purificati</t>
  </si>
  <si>
    <t>1.07.470</t>
  </si>
  <si>
    <t>1.09.058</t>
  </si>
  <si>
    <t>1.09.086</t>
  </si>
  <si>
    <t>1.09.677</t>
  </si>
  <si>
    <t>1.10.524</t>
  </si>
  <si>
    <t>1.10.546</t>
  </si>
  <si>
    <t>1.10.809</t>
  </si>
  <si>
    <t>1.12.230</t>
  </si>
  <si>
    <t>1.12.561</t>
  </si>
  <si>
    <t>1.06.518</t>
  </si>
  <si>
    <t>1.11.707</t>
  </si>
  <si>
    <t>1.08.011</t>
  </si>
  <si>
    <t>1.08.791</t>
  </si>
  <si>
    <t>1.08.039</t>
  </si>
  <si>
    <t>1.07.705</t>
  </si>
  <si>
    <t>1.05.399</t>
  </si>
  <si>
    <t>DNS</t>
  </si>
  <si>
    <t>1.05.084</t>
  </si>
  <si>
    <t>1.05.039</t>
  </si>
  <si>
    <t>1.06.255</t>
  </si>
  <si>
    <t>1.07.434</t>
  </si>
  <si>
    <t>1.08.340</t>
  </si>
  <si>
    <t>1.08.120</t>
  </si>
  <si>
    <t>1.09.294</t>
  </si>
  <si>
    <t>1.10.629</t>
  </si>
  <si>
    <t>1.07.131</t>
  </si>
  <si>
    <t>22.01.072</t>
  </si>
  <si>
    <t>22.26.560</t>
  </si>
  <si>
    <t>23.36.776</t>
  </si>
  <si>
    <t>04.56.990</t>
  </si>
  <si>
    <t>CLUB / C</t>
  </si>
  <si>
    <t>22.47.420</t>
  </si>
  <si>
    <t>23.10.778</t>
  </si>
  <si>
    <t>23.15.198</t>
  </si>
  <si>
    <t>24.12.010</t>
  </si>
  <si>
    <t>21.22.707</t>
  </si>
  <si>
    <t>09.19.312</t>
  </si>
  <si>
    <t>09.27.170</t>
  </si>
  <si>
    <t>07.02.633</t>
  </si>
  <si>
    <t>00.00.000</t>
  </si>
  <si>
    <t>Damion Purificati</t>
  </si>
  <si>
    <t>Harry Timmermann</t>
  </si>
  <si>
    <t>DNF</t>
  </si>
  <si>
    <t>1.04.702</t>
  </si>
  <si>
    <t>1.04.661</t>
  </si>
  <si>
    <t>1.05.664</t>
  </si>
  <si>
    <t>1.07.795</t>
  </si>
  <si>
    <t>1.07.801</t>
  </si>
  <si>
    <t>1.04.524</t>
  </si>
  <si>
    <t>1.04.550</t>
  </si>
  <si>
    <t>1.06.568</t>
  </si>
  <si>
    <t>1.07.018</t>
  </si>
  <si>
    <t>Michael Pypers</t>
  </si>
  <si>
    <t>1.07.059</t>
  </si>
  <si>
    <t>Luca Balona</t>
  </si>
  <si>
    <t>1.07.853</t>
  </si>
  <si>
    <t>1.08.823</t>
  </si>
  <si>
    <t>1.08.998</t>
  </si>
  <si>
    <t>Rodney McLachlan</t>
  </si>
  <si>
    <t>1.09.785</t>
  </si>
  <si>
    <t>Ian Harwood</t>
  </si>
  <si>
    <t>1.09.828</t>
  </si>
  <si>
    <t>1.09.952</t>
  </si>
  <si>
    <t>1.12.373</t>
  </si>
  <si>
    <t>1.04.098</t>
  </si>
  <si>
    <t>1.04.649</t>
  </si>
  <si>
    <t>1.05.697</t>
  </si>
  <si>
    <t>1.05.619</t>
  </si>
  <si>
    <t>1.05.970</t>
  </si>
  <si>
    <t>1.06.969</t>
  </si>
  <si>
    <t>1.07.612</t>
  </si>
  <si>
    <t>1.08.410</t>
  </si>
  <si>
    <t>1.09.109</t>
  </si>
  <si>
    <t>1.09.054</t>
  </si>
  <si>
    <t>1.09.104</t>
  </si>
  <si>
    <t>1.10.141</t>
  </si>
  <si>
    <t>1.05.040</t>
  </si>
  <si>
    <t>1.05.139</t>
  </si>
  <si>
    <t>1.05.889</t>
  </si>
  <si>
    <t>1.05.223</t>
  </si>
  <si>
    <t>1.09.029</t>
  </si>
  <si>
    <t>1.09.004</t>
  </si>
  <si>
    <t>1.09.423</t>
  </si>
  <si>
    <t>1.09.293</t>
  </si>
  <si>
    <t>1.10.387</t>
  </si>
  <si>
    <t>1.11.549</t>
  </si>
  <si>
    <t>1.13.682</t>
  </si>
  <si>
    <t>19.40.008</t>
  </si>
  <si>
    <t>19.40.638</t>
  </si>
  <si>
    <t>20.03.474</t>
  </si>
  <si>
    <t>20.05.166</t>
  </si>
  <si>
    <t>11.21.488</t>
  </si>
  <si>
    <t>20.35.406</t>
  </si>
  <si>
    <t>20.52.505</t>
  </si>
  <si>
    <t>20.58.644</t>
  </si>
  <si>
    <t>21.05.414</t>
  </si>
  <si>
    <t>21.18.228</t>
  </si>
  <si>
    <t>21.36.266</t>
  </si>
  <si>
    <t>21.45.371</t>
  </si>
  <si>
    <t>Below 1.23.000</t>
  </si>
  <si>
    <t>1.23.001 to 1.26.000</t>
  </si>
  <si>
    <t>Above 1.26.001</t>
  </si>
  <si>
    <t>Christopher Kretzen</t>
  </si>
  <si>
    <t>Matthew Herbert</t>
  </si>
  <si>
    <t>1.43.469</t>
  </si>
  <si>
    <t>1.43.997</t>
  </si>
  <si>
    <t>1.44.591</t>
  </si>
  <si>
    <t>Marius Koekemoer</t>
  </si>
  <si>
    <t>1.45.351</t>
  </si>
  <si>
    <t>1.46.698</t>
  </si>
  <si>
    <t>1.47.960</t>
  </si>
  <si>
    <t>1.49.064</t>
  </si>
  <si>
    <t>1.49.065</t>
  </si>
  <si>
    <t>1.49.686</t>
  </si>
  <si>
    <t>Henk Schuiling</t>
  </si>
  <si>
    <t>1.50.003</t>
  </si>
  <si>
    <t>1.42.006</t>
  </si>
  <si>
    <t>1.42.483</t>
  </si>
  <si>
    <t>1.41.479</t>
  </si>
  <si>
    <t>1.45.552</t>
  </si>
  <si>
    <t>1.46.635</t>
  </si>
  <si>
    <t>1.47.140</t>
  </si>
  <si>
    <t>1.47.941</t>
  </si>
  <si>
    <t>1.47.357</t>
  </si>
  <si>
    <t>1.48.815</t>
  </si>
  <si>
    <t>1.51.101</t>
  </si>
  <si>
    <t>1.43.842</t>
  </si>
  <si>
    <t>1.43.488</t>
  </si>
  <si>
    <t>1.43.635</t>
  </si>
  <si>
    <t>1.41.915</t>
  </si>
  <si>
    <t>1.47.483</t>
  </si>
  <si>
    <t>1.47.743</t>
  </si>
  <si>
    <t>1.48.189</t>
  </si>
  <si>
    <t>1.48.756</t>
  </si>
  <si>
    <t>1.50.616</t>
  </si>
  <si>
    <t>27.41.684</t>
  </si>
  <si>
    <t>27.51.787</t>
  </si>
  <si>
    <t>29.10.842</t>
  </si>
  <si>
    <t>17.29.320</t>
  </si>
  <si>
    <t>28.29.064</t>
  </si>
  <si>
    <t>28.23.650</t>
  </si>
  <si>
    <t>29.21.922</t>
  </si>
  <si>
    <t>29.34.640</t>
  </si>
  <si>
    <t>29.10.515</t>
  </si>
  <si>
    <t>30.23.607</t>
  </si>
  <si>
    <t>Henk  Schuiling</t>
  </si>
  <si>
    <t>1.58.265</t>
  </si>
  <si>
    <t>1.59.023</t>
  </si>
  <si>
    <t>2.02.216</t>
  </si>
  <si>
    <t>Jordan Agliotti</t>
  </si>
  <si>
    <t>2.02.919</t>
  </si>
  <si>
    <t>2.04.535</t>
  </si>
  <si>
    <t>2.05.138</t>
  </si>
  <si>
    <t>2.09.886</t>
  </si>
  <si>
    <t>2.10.886</t>
  </si>
  <si>
    <t>2.11.908</t>
  </si>
  <si>
    <t>2.14.921</t>
  </si>
  <si>
    <t>1.59.389</t>
  </si>
  <si>
    <t>1.59.759</t>
  </si>
  <si>
    <t>2.02.385</t>
  </si>
  <si>
    <t>2.05.986</t>
  </si>
  <si>
    <t>2.05.988</t>
  </si>
  <si>
    <t>2.09.060</t>
  </si>
  <si>
    <t>2.09.360</t>
  </si>
  <si>
    <t>2.19.961</t>
  </si>
  <si>
    <t>1.57.665</t>
  </si>
  <si>
    <t>1.58.693</t>
  </si>
  <si>
    <t>2.01.848</t>
  </si>
  <si>
    <t>2.04.271</t>
  </si>
  <si>
    <t>2.05.020</t>
  </si>
  <si>
    <t>2.04.064</t>
  </si>
  <si>
    <t>2.05.680</t>
  </si>
  <si>
    <t>2.13.768</t>
  </si>
  <si>
    <t>22.03.419</t>
  </si>
  <si>
    <t>22.09.818</t>
  </si>
  <si>
    <t>22.47.991</t>
  </si>
  <si>
    <t>23.21.886</t>
  </si>
  <si>
    <t>23.22.371</t>
  </si>
  <si>
    <t>23.39.885</t>
  </si>
  <si>
    <t>24.17.825</t>
  </si>
  <si>
    <t>25.35.884</t>
  </si>
  <si>
    <t>00.04.251</t>
  </si>
  <si>
    <t>Zwartkops Round 6</t>
  </si>
  <si>
    <t>Zwartkops  Round 6</t>
  </si>
  <si>
    <t>Marius Koekemoer -  Rider has exceeded lap time, if rider breaks out again he will be moved to Class B</t>
  </si>
  <si>
    <t>Wayne Spicer -  Rider has exceeded lap time, if rider breaks out again he will be moved to Class B</t>
  </si>
  <si>
    <t>Tyron Piper</t>
  </si>
  <si>
    <t>1.04.105</t>
  </si>
  <si>
    <t>Luca Bertolini</t>
  </si>
  <si>
    <t>1.05.011</t>
  </si>
  <si>
    <t>1.05.572</t>
  </si>
  <si>
    <t>1.06.414</t>
  </si>
  <si>
    <t>1.07.478</t>
  </si>
  <si>
    <t>1.07.723</t>
  </si>
  <si>
    <t>1.07.983</t>
  </si>
  <si>
    <t>Sifiso Themba</t>
  </si>
  <si>
    <t>1.08.879</t>
  </si>
  <si>
    <t>1.09.592</t>
  </si>
  <si>
    <t>1.09.673</t>
  </si>
  <si>
    <t>1.10.549</t>
  </si>
  <si>
    <t>1.03.852</t>
  </si>
  <si>
    <t>1.04.869</t>
  </si>
  <si>
    <t>1.06.066</t>
  </si>
  <si>
    <t>1.06.368</t>
  </si>
  <si>
    <t>1.07.400</t>
  </si>
  <si>
    <t>1.07.499</t>
  </si>
  <si>
    <t>1.07.600</t>
  </si>
  <si>
    <t>1.07.913</t>
  </si>
  <si>
    <t>1.09.475</t>
  </si>
  <si>
    <t>1.11.787</t>
  </si>
  <si>
    <t>1.04.093</t>
  </si>
  <si>
    <t>1.04.794</t>
  </si>
  <si>
    <t>1.06.624</t>
  </si>
  <si>
    <t>1.06.399</t>
  </si>
  <si>
    <t>1.07.631</t>
  </si>
  <si>
    <t>1.07.750</t>
  </si>
  <si>
    <t>1.09.032</t>
  </si>
  <si>
    <t>1.08.932</t>
  </si>
  <si>
    <t>1.09.610</t>
  </si>
  <si>
    <t>21.36.985</t>
  </si>
  <si>
    <t>21.52.762</t>
  </si>
  <si>
    <t>22.25.565</t>
  </si>
  <si>
    <t>22.28.683</t>
  </si>
  <si>
    <t>22.53.955</t>
  </si>
  <si>
    <t>23.07.732</t>
  </si>
  <si>
    <t>23.16.814</t>
  </si>
  <si>
    <t>23.27.390</t>
  </si>
  <si>
    <t>23.38.686</t>
  </si>
  <si>
    <t>11.33.908</t>
  </si>
  <si>
    <t>11.00.225</t>
  </si>
  <si>
    <t>Corrie Goosen</t>
  </si>
  <si>
    <t>Francois de Villiers</t>
  </si>
  <si>
    <t>Landi Sinden</t>
  </si>
  <si>
    <t>Ian Thomas</t>
  </si>
  <si>
    <t>Morongoa Mahope</t>
  </si>
  <si>
    <t>1.18.037</t>
  </si>
  <si>
    <t>1.18.778</t>
  </si>
  <si>
    <t>1.19.411</t>
  </si>
  <si>
    <t>1.19.801</t>
  </si>
  <si>
    <t>1.20.210</t>
  </si>
  <si>
    <t>1.20.334</t>
  </si>
  <si>
    <t>1.22.110</t>
  </si>
  <si>
    <t>1.23.114</t>
  </si>
  <si>
    <t>1.23.848</t>
  </si>
  <si>
    <t>1.17.104</t>
  </si>
  <si>
    <t>1.17.505</t>
  </si>
  <si>
    <t>1.17.985</t>
  </si>
  <si>
    <t>1.17.740</t>
  </si>
  <si>
    <t>1.18.104</t>
  </si>
  <si>
    <t>1.21.305</t>
  </si>
  <si>
    <t>1.20.341</t>
  </si>
  <si>
    <t>1.22.467</t>
  </si>
  <si>
    <t>1.17.453</t>
  </si>
  <si>
    <t>1.17.953</t>
  </si>
  <si>
    <t>1.18.752</t>
  </si>
  <si>
    <t>1.18.640</t>
  </si>
  <si>
    <t>1.18.870</t>
  </si>
  <si>
    <t>1.21.164</t>
  </si>
  <si>
    <t>1.21.213</t>
  </si>
  <si>
    <t>1.22.580</t>
  </si>
  <si>
    <t>1.33.418</t>
  </si>
  <si>
    <t>23.37.807</t>
  </si>
  <si>
    <t>23.53.262</t>
  </si>
  <si>
    <t>23.19.525</t>
  </si>
  <si>
    <t>23.35.915</t>
  </si>
  <si>
    <t>23.54.620</t>
  </si>
  <si>
    <t>24.01.777</t>
  </si>
  <si>
    <t>23.25.564</t>
  </si>
  <si>
    <t>22.23.194</t>
  </si>
  <si>
    <t>1.03.280</t>
  </si>
  <si>
    <t>1.05.064</t>
  </si>
  <si>
    <t>1.05.172</t>
  </si>
  <si>
    <t>1.05.181</t>
  </si>
  <si>
    <t>Strati Yiannakis</t>
  </si>
  <si>
    <t>1.06.784</t>
  </si>
  <si>
    <t>1.06.918</t>
  </si>
  <si>
    <t>Keith Agliotti</t>
  </si>
  <si>
    <t>1.07.158</t>
  </si>
  <si>
    <t>1.07.572</t>
  </si>
  <si>
    <t>1.07.578</t>
  </si>
  <si>
    <t>1.07.697</t>
  </si>
  <si>
    <t>1.08.018</t>
  </si>
  <si>
    <t>1.08.862</t>
  </si>
  <si>
    <t>1.05.365</t>
  </si>
  <si>
    <t>1.06.158</t>
  </si>
  <si>
    <t>1.06.481</t>
  </si>
  <si>
    <t>1.06.898</t>
  </si>
  <si>
    <t>1.06.890</t>
  </si>
  <si>
    <t>1.06.079</t>
  </si>
  <si>
    <t>1.07.811</t>
  </si>
  <si>
    <t>1.07.797</t>
  </si>
  <si>
    <t>1.05.616</t>
  </si>
  <si>
    <t>1.08.369</t>
  </si>
  <si>
    <t>1.08.600</t>
  </si>
  <si>
    <t>1.14.064</t>
  </si>
  <si>
    <t>1.04.422</t>
  </si>
  <si>
    <t>1.05.397</t>
  </si>
  <si>
    <t>1.05.145</t>
  </si>
  <si>
    <t>1.05.710</t>
  </si>
  <si>
    <t>1.05.678</t>
  </si>
  <si>
    <t>1.06.529</t>
  </si>
  <si>
    <t>1.06.758</t>
  </si>
  <si>
    <t>1.07.384</t>
  </si>
  <si>
    <t>1.08.381</t>
  </si>
  <si>
    <t>1.08.380</t>
  </si>
  <si>
    <t>1.07.912</t>
  </si>
  <si>
    <t>21.53.864</t>
  </si>
  <si>
    <t>22.37.637</t>
  </si>
  <si>
    <t>22.13.059</t>
  </si>
  <si>
    <t>22.27.206</t>
  </si>
  <si>
    <t>22.32.686</t>
  </si>
  <si>
    <t>22.34.472</t>
  </si>
  <si>
    <t>22.34.045</t>
  </si>
  <si>
    <t>23.00.671</t>
  </si>
  <si>
    <t>23.06.793</t>
  </si>
  <si>
    <t>23.09.728</t>
  </si>
  <si>
    <t>23.12.612</t>
  </si>
  <si>
    <t>2.37.842</t>
  </si>
  <si>
    <t>DNQ</t>
  </si>
  <si>
    <t>1.06.109</t>
  </si>
  <si>
    <t>1.06.711</t>
  </si>
  <si>
    <t>1.06.540</t>
  </si>
  <si>
    <t>1.06.713</t>
  </si>
  <si>
    <t>1.08.159</t>
  </si>
  <si>
    <t>1.07.402</t>
  </si>
  <si>
    <t>1.08.946</t>
  </si>
  <si>
    <t>1.05.897</t>
  </si>
  <si>
    <t>1.06.774</t>
  </si>
  <si>
    <t>1.06.844</t>
  </si>
  <si>
    <t>1.07.386</t>
  </si>
  <si>
    <t>1.08.073</t>
  </si>
  <si>
    <t>1.07.810</t>
  </si>
  <si>
    <t>1.08.797</t>
  </si>
  <si>
    <t>22.23.322</t>
  </si>
  <si>
    <t>22.32.208</t>
  </si>
  <si>
    <t>22.35.176</t>
  </si>
  <si>
    <t>22.47.456</t>
  </si>
  <si>
    <t>23.10.076</t>
  </si>
  <si>
    <t>23.10.439</t>
  </si>
  <si>
    <t>23.21.016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</si>
</sst>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FF0066"/>
      <name val="Calibri"/>
      <family val="2"/>
    </font>
    <font>
      <b/>
      <sz val="11"/>
      <color rgb="FFFF0066"/>
      <name val="Calibri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E3DDE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1" applyFont="1" applyBorder="1"/>
    <xf numFmtId="0" fontId="2" fillId="0" borderId="2" xfId="0" applyFont="1" applyBorder="1"/>
    <xf numFmtId="0" fontId="5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4" borderId="2" xfId="1" applyFont="1" applyFill="1" applyBorder="1"/>
    <xf numFmtId="0" fontId="5" fillId="4" borderId="2" xfId="1" applyFont="1" applyFill="1" applyBorder="1" applyAlignment="1">
      <alignment horizontal="center"/>
    </xf>
    <xf numFmtId="1" fontId="5" fillId="4" borderId="2" xfId="1" applyNumberFormat="1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0" fontId="9" fillId="2" borderId="2" xfId="0" applyFont="1" applyFill="1" applyBorder="1"/>
    <xf numFmtId="0" fontId="6" fillId="2" borderId="7" xfId="1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/>
    <xf numFmtId="0" fontId="10" fillId="2" borderId="2" xfId="0" applyFont="1" applyFill="1" applyBorder="1"/>
    <xf numFmtId="1" fontId="10" fillId="0" borderId="2" xfId="1" applyNumberFormat="1" applyFont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2" xfId="0" applyFont="1" applyBorder="1"/>
    <xf numFmtId="0" fontId="2" fillId="0" borderId="0" xfId="0" applyFont="1" applyBorder="1"/>
    <xf numFmtId="0" fontId="11" fillId="2" borderId="0" xfId="1" applyFont="1" applyFill="1" applyBorder="1" applyAlignment="1">
      <alignment horizontal="center"/>
    </xf>
    <xf numFmtId="0" fontId="12" fillId="2" borderId="0" xfId="0" applyFont="1" applyFill="1"/>
    <xf numFmtId="0" fontId="12" fillId="0" borderId="0" xfId="0" applyFont="1"/>
    <xf numFmtId="0" fontId="13" fillId="2" borderId="0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4" fillId="0" borderId="2" xfId="1" applyFont="1" applyBorder="1"/>
    <xf numFmtId="0" fontId="15" fillId="0" borderId="2" xfId="0" applyFont="1" applyBorder="1"/>
    <xf numFmtId="0" fontId="14" fillId="0" borderId="2" xfId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" fontId="14" fillId="7" borderId="6" xfId="1" applyNumberFormat="1" applyFont="1" applyFill="1" applyBorder="1" applyAlignment="1"/>
    <xf numFmtId="1" fontId="14" fillId="7" borderId="7" xfId="1" applyNumberFormat="1" applyFont="1" applyFill="1" applyBorder="1" applyAlignment="1"/>
    <xf numFmtId="0" fontId="16" fillId="0" borderId="2" xfId="0" applyFont="1" applyBorder="1" applyAlignment="1">
      <alignment horizontal="center"/>
    </xf>
    <xf numFmtId="0" fontId="15" fillId="0" borderId="0" xfId="0" applyFont="1"/>
    <xf numFmtId="0" fontId="14" fillId="3" borderId="2" xfId="1" applyFont="1" applyFill="1" applyBorder="1"/>
    <xf numFmtId="0" fontId="14" fillId="3" borderId="2" xfId="1" applyFont="1" applyFill="1" applyBorder="1" applyAlignment="1">
      <alignment horizontal="center"/>
    </xf>
    <xf numFmtId="1" fontId="14" fillId="6" borderId="2" xfId="1" applyNumberFormat="1" applyFont="1" applyFill="1" applyBorder="1" applyAlignment="1">
      <alignment horizontal="center"/>
    </xf>
    <xf numFmtId="1" fontId="14" fillId="7" borderId="2" xfId="1" applyNumberFormat="1" applyFont="1" applyFill="1" applyBorder="1" applyAlignment="1">
      <alignment horizontal="center"/>
    </xf>
    <xf numFmtId="1" fontId="14" fillId="10" borderId="2" xfId="1" applyNumberFormat="1" applyFont="1" applyFill="1" applyBorder="1" applyAlignment="1">
      <alignment horizontal="center"/>
    </xf>
    <xf numFmtId="1" fontId="14" fillId="3" borderId="2" xfId="1" applyNumberFormat="1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1" fontId="18" fillId="0" borderId="2" xfId="1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" fontId="17" fillId="0" borderId="8" xfId="1" applyNumberFormat="1" applyFont="1" applyFill="1" applyBorder="1" applyAlignment="1">
      <alignment horizontal="center"/>
    </xf>
    <xf numFmtId="0" fontId="17" fillId="2" borderId="2" xfId="0" applyFont="1" applyFill="1" applyBorder="1"/>
    <xf numFmtId="0" fontId="17" fillId="2" borderId="2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7" fillId="0" borderId="2" xfId="1" applyNumberFormat="1" applyFont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" fontId="18" fillId="0" borderId="0" xfId="1" applyNumberFormat="1" applyFont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21" fillId="3" borderId="2" xfId="1" applyNumberFormat="1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6" fillId="0" borderId="0" xfId="0" applyFont="1"/>
    <xf numFmtId="0" fontId="22" fillId="0" borderId="0" xfId="1" applyFont="1" applyBorder="1" applyAlignment="1"/>
    <xf numFmtId="0" fontId="23" fillId="0" borderId="0" xfId="1" applyFont="1" applyBorder="1" applyAlignment="1"/>
    <xf numFmtId="0" fontId="24" fillId="0" borderId="0" xfId="1" applyFont="1" applyBorder="1" applyAlignment="1"/>
    <xf numFmtId="0" fontId="25" fillId="0" borderId="0" xfId="1" applyFont="1" applyBorder="1" applyAlignment="1"/>
    <xf numFmtId="0" fontId="26" fillId="0" borderId="0" xfId="0" applyFont="1" applyBorder="1"/>
    <xf numFmtId="0" fontId="16" fillId="0" borderId="0" xfId="0" applyFont="1" applyBorder="1"/>
    <xf numFmtId="0" fontId="14" fillId="0" borderId="0" xfId="1" applyNumberFormat="1" applyFont="1" applyBorder="1" applyAlignment="1">
      <alignment horizontal="right"/>
    </xf>
    <xf numFmtId="0" fontId="19" fillId="0" borderId="0" xfId="0" applyFont="1"/>
    <xf numFmtId="0" fontId="21" fillId="0" borderId="0" xfId="1" applyNumberFormat="1" applyFont="1" applyBorder="1" applyAlignment="1">
      <alignment horizontal="right"/>
    </xf>
    <xf numFmtId="0" fontId="19" fillId="0" borderId="0" xfId="0" applyFont="1" applyBorder="1"/>
    <xf numFmtId="0" fontId="19" fillId="0" borderId="0" xfId="1" applyNumberFormat="1" applyFont="1"/>
    <xf numFmtId="0" fontId="21" fillId="0" borderId="0" xfId="1" applyNumberFormat="1" applyFont="1" applyBorder="1"/>
    <xf numFmtId="0" fontId="27" fillId="0" borderId="0" xfId="1" applyNumberFormat="1" applyFont="1"/>
    <xf numFmtId="0" fontId="21" fillId="0" borderId="0" xfId="1" applyNumberFormat="1" applyFont="1"/>
    <xf numFmtId="0" fontId="28" fillId="0" borderId="0" xfId="0" applyFont="1"/>
    <xf numFmtId="0" fontId="28" fillId="0" borderId="4" xfId="0" applyFont="1" applyBorder="1"/>
    <xf numFmtId="0" fontId="28" fillId="0" borderId="5" xfId="0" applyFont="1" applyBorder="1"/>
    <xf numFmtId="1" fontId="30" fillId="0" borderId="3" xfId="1" applyNumberFormat="1" applyFont="1" applyBorder="1" applyAlignment="1">
      <alignment horizontal="center"/>
    </xf>
    <xf numFmtId="1" fontId="30" fillId="0" borderId="11" xfId="1" applyNumberFormat="1" applyFont="1" applyBorder="1" applyAlignment="1">
      <alignment horizontal="center"/>
    </xf>
    <xf numFmtId="1" fontId="30" fillId="6" borderId="7" xfId="1" applyNumberFormat="1" applyFont="1" applyFill="1" applyBorder="1" applyAlignment="1">
      <alignment horizontal="center"/>
    </xf>
    <xf numFmtId="1" fontId="31" fillId="7" borderId="7" xfId="1" applyNumberFormat="1" applyFont="1" applyFill="1" applyBorder="1" applyAlignment="1">
      <alignment horizontal="center"/>
    </xf>
    <xf numFmtId="1" fontId="30" fillId="7" borderId="2" xfId="1" applyNumberFormat="1" applyFont="1" applyFill="1" applyBorder="1" applyAlignment="1">
      <alignment horizontal="center"/>
    </xf>
    <xf numFmtId="1" fontId="31" fillId="10" borderId="7" xfId="1" applyNumberFormat="1" applyFont="1" applyFill="1" applyBorder="1" applyAlignment="1">
      <alignment horizontal="center"/>
    </xf>
    <xf numFmtId="1" fontId="30" fillId="10" borderId="2" xfId="1" applyNumberFormat="1" applyFont="1" applyFill="1" applyBorder="1" applyAlignment="1">
      <alignment horizontal="center"/>
    </xf>
    <xf numFmtId="1" fontId="31" fillId="6" borderId="7" xfId="1" applyNumberFormat="1" applyFont="1" applyFill="1" applyBorder="1" applyAlignment="1">
      <alignment horizontal="center"/>
    </xf>
    <xf numFmtId="1" fontId="30" fillId="6" borderId="2" xfId="1" applyNumberFormat="1" applyFont="1" applyFill="1" applyBorder="1" applyAlignment="1">
      <alignment horizontal="center"/>
    </xf>
    <xf numFmtId="0" fontId="30" fillId="0" borderId="6" xfId="1" applyFont="1" applyBorder="1"/>
    <xf numFmtId="1" fontId="30" fillId="0" borderId="7" xfId="1" applyNumberFormat="1" applyFont="1" applyBorder="1" applyAlignment="1">
      <alignment horizontal="center"/>
    </xf>
    <xf numFmtId="1" fontId="30" fillId="0" borderId="5" xfId="1" applyNumberFormat="1" applyFont="1" applyBorder="1" applyAlignment="1">
      <alignment horizontal="center"/>
    </xf>
    <xf numFmtId="1" fontId="30" fillId="0" borderId="10" xfId="1" applyNumberFormat="1" applyFont="1" applyBorder="1" applyAlignment="1">
      <alignment horizontal="center"/>
    </xf>
    <xf numFmtId="0" fontId="30" fillId="5" borderId="7" xfId="1" applyFont="1" applyFill="1" applyBorder="1" applyAlignment="1"/>
    <xf numFmtId="1" fontId="30" fillId="3" borderId="5" xfId="1" applyNumberFormat="1" applyFont="1" applyFill="1" applyBorder="1" applyAlignment="1">
      <alignment horizontal="center"/>
    </xf>
    <xf numFmtId="0" fontId="30" fillId="5" borderId="6" xfId="1" applyFont="1" applyFill="1" applyBorder="1" applyAlignment="1"/>
    <xf numFmtId="1" fontId="30" fillId="5" borderId="7" xfId="1" applyNumberFormat="1" applyFont="1" applyFill="1" applyBorder="1" applyAlignment="1">
      <alignment horizontal="center"/>
    </xf>
    <xf numFmtId="1" fontId="30" fillId="5" borderId="2" xfId="1" applyNumberFormat="1" applyFont="1" applyFill="1" applyBorder="1" applyAlignment="1">
      <alignment horizontal="center"/>
    </xf>
    <xf numFmtId="1" fontId="30" fillId="5" borderId="5" xfId="1" applyNumberFormat="1" applyFont="1" applyFill="1" applyBorder="1" applyAlignment="1">
      <alignment horizontal="center"/>
    </xf>
    <xf numFmtId="0" fontId="32" fillId="5" borderId="6" xfId="0" applyFont="1" applyFill="1" applyBorder="1"/>
    <xf numFmtId="0" fontId="13" fillId="2" borderId="0" xfId="1" applyFont="1" applyFill="1" applyBorder="1" applyAlignment="1">
      <alignment horizontal="center"/>
    </xf>
    <xf numFmtId="0" fontId="10" fillId="5" borderId="9" xfId="0" applyFont="1" applyFill="1" applyBorder="1"/>
    <xf numFmtId="0" fontId="16" fillId="2" borderId="7" xfId="0" applyFont="1" applyFill="1" applyBorder="1" applyAlignment="1">
      <alignment horizontal="center"/>
    </xf>
    <xf numFmtId="0" fontId="10" fillId="5" borderId="13" xfId="0" applyFont="1" applyFill="1" applyBorder="1"/>
    <xf numFmtId="0" fontId="6" fillId="2" borderId="2" xfId="1" applyNumberFormat="1" applyFont="1" applyFill="1" applyBorder="1" applyAlignment="1">
      <alignment horizontal="center"/>
    </xf>
    <xf numFmtId="1" fontId="6" fillId="6" borderId="2" xfId="1" applyNumberFormat="1" applyFont="1" applyFill="1" applyBorder="1" applyAlignment="1">
      <alignment horizontal="center"/>
    </xf>
    <xf numFmtId="1" fontId="6" fillId="7" borderId="2" xfId="1" applyNumberFormat="1" applyFont="1" applyFill="1" applyBorder="1" applyAlignment="1">
      <alignment horizontal="center"/>
    </xf>
    <xf numFmtId="1" fontId="6" fillId="10" borderId="2" xfId="1" applyNumberFormat="1" applyFont="1" applyFill="1" applyBorder="1" applyAlignment="1">
      <alignment horizontal="center"/>
    </xf>
    <xf numFmtId="1" fontId="30" fillId="3" borderId="7" xfId="1" applyNumberFormat="1" applyFont="1" applyFill="1" applyBorder="1" applyAlignment="1">
      <alignment horizontal="center"/>
    </xf>
    <xf numFmtId="0" fontId="6" fillId="5" borderId="12" xfId="1" applyFont="1" applyFill="1" applyBorder="1"/>
    <xf numFmtId="0" fontId="10" fillId="5" borderId="2" xfId="0" applyFont="1" applyFill="1" applyBorder="1"/>
    <xf numFmtId="0" fontId="10" fillId="7" borderId="2" xfId="0" applyFont="1" applyFill="1" applyBorder="1" applyAlignment="1">
      <alignment horizontal="center"/>
    </xf>
    <xf numFmtId="0" fontId="10" fillId="2" borderId="9" xfId="0" applyFont="1" applyFill="1" applyBorder="1"/>
    <xf numFmtId="0" fontId="9" fillId="2" borderId="2" xfId="0" applyFont="1" applyFill="1" applyBorder="1" applyAlignment="1">
      <alignment horizontal="center"/>
    </xf>
    <xf numFmtId="0" fontId="10" fillId="5" borderId="6" xfId="0" applyFont="1" applyFill="1" applyBorder="1"/>
    <xf numFmtId="0" fontId="6" fillId="5" borderId="6" xfId="1" applyFont="1" applyFill="1" applyBorder="1" applyAlignment="1">
      <alignment horizontal="left"/>
    </xf>
    <xf numFmtId="0" fontId="30" fillId="5" borderId="7" xfId="1" applyFont="1" applyFill="1" applyBorder="1" applyAlignment="1">
      <alignment horizontal="left"/>
    </xf>
    <xf numFmtId="1" fontId="6" fillId="3" borderId="7" xfId="1" applyNumberFormat="1" applyFont="1" applyFill="1" applyBorder="1" applyAlignment="1">
      <alignment horizontal="center"/>
    </xf>
    <xf numFmtId="1" fontId="6" fillId="3" borderId="2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6" fillId="2" borderId="4" xfId="1" applyNumberFormat="1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164" fontId="17" fillId="0" borderId="2" xfId="1" applyNumberFormat="1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6" fillId="3" borderId="5" xfId="1" applyNumberFormat="1" applyFont="1" applyFill="1" applyBorder="1" applyAlignment="1">
      <alignment horizontal="center"/>
    </xf>
    <xf numFmtId="1" fontId="6" fillId="2" borderId="2" xfId="1" applyNumberFormat="1" applyFont="1" applyFill="1" applyBorder="1" applyAlignment="1">
      <alignment horizontal="center"/>
    </xf>
    <xf numFmtId="1" fontId="6" fillId="2" borderId="7" xfId="1" applyNumberFormat="1" applyFont="1" applyFill="1" applyBorder="1" applyAlignment="1">
      <alignment horizontal="center"/>
    </xf>
    <xf numFmtId="0" fontId="10" fillId="12" borderId="2" xfId="0" applyFont="1" applyFill="1" applyBorder="1"/>
    <xf numFmtId="0" fontId="17" fillId="12" borderId="2" xfId="0" applyNumberFormat="1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1" fontId="17" fillId="12" borderId="2" xfId="1" applyNumberFormat="1" applyFont="1" applyFill="1" applyBorder="1" applyAlignment="1">
      <alignment horizontal="center"/>
    </xf>
    <xf numFmtId="1" fontId="10" fillId="12" borderId="2" xfId="1" applyNumberFormat="1" applyFont="1" applyFill="1" applyBorder="1" applyAlignment="1">
      <alignment horizontal="center"/>
    </xf>
    <xf numFmtId="0" fontId="19" fillId="12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6" fillId="5" borderId="12" xfId="1" applyFont="1" applyFill="1" applyBorder="1" applyAlignment="1"/>
    <xf numFmtId="164" fontId="17" fillId="0" borderId="8" xfId="1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0" fillId="13" borderId="0" xfId="0" applyFont="1" applyFill="1" applyBorder="1"/>
    <xf numFmtId="0" fontId="17" fillId="13" borderId="0" xfId="0" applyFont="1" applyFill="1" applyBorder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17" fillId="14" borderId="7" xfId="0" applyFont="1" applyFill="1" applyBorder="1" applyAlignment="1">
      <alignment horizontal="center"/>
    </xf>
    <xf numFmtId="0" fontId="9" fillId="0" borderId="9" xfId="0" applyFont="1" applyBorder="1"/>
    <xf numFmtId="0" fontId="9" fillId="0" borderId="5" xfId="0" applyFont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4" xfId="0" applyFont="1" applyFill="1" applyBorder="1" applyAlignment="1">
      <alignment horizontal="center"/>
    </xf>
    <xf numFmtId="0" fontId="10" fillId="15" borderId="2" xfId="0" applyFont="1" applyFill="1" applyBorder="1"/>
    <xf numFmtId="0" fontId="17" fillId="15" borderId="2" xfId="0" applyFont="1" applyFill="1" applyBorder="1" applyAlignment="1">
      <alignment horizontal="center"/>
    </xf>
    <xf numFmtId="1" fontId="17" fillId="15" borderId="2" xfId="1" applyNumberFormat="1" applyFont="1" applyFill="1" applyBorder="1" applyAlignment="1">
      <alignment horizontal="center"/>
    </xf>
    <xf numFmtId="1" fontId="10" fillId="15" borderId="2" xfId="1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7" fillId="2" borderId="6" xfId="0" applyNumberFormat="1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10" fillId="2" borderId="7" xfId="0" applyFont="1" applyFill="1" applyBorder="1"/>
    <xf numFmtId="0" fontId="9" fillId="2" borderId="11" xfId="0" applyFont="1" applyFill="1" applyBorder="1"/>
    <xf numFmtId="0" fontId="6" fillId="2" borderId="10" xfId="1" applyNumberFormat="1" applyFont="1" applyFill="1" applyBorder="1" applyAlignment="1">
      <alignment horizontal="center"/>
    </xf>
    <xf numFmtId="0" fontId="10" fillId="2" borderId="11" xfId="0" applyFont="1" applyFill="1" applyBorder="1"/>
    <xf numFmtId="0" fontId="17" fillId="2" borderId="10" xfId="0" applyFont="1" applyFill="1" applyBorder="1" applyAlignment="1">
      <alignment horizontal="center"/>
    </xf>
    <xf numFmtId="0" fontId="6" fillId="2" borderId="6" xfId="1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0" fontId="17" fillId="14" borderId="2" xfId="0" applyFont="1" applyFill="1" applyBorder="1" applyAlignment="1">
      <alignment horizontal="center"/>
    </xf>
    <xf numFmtId="0" fontId="17" fillId="15" borderId="9" xfId="0" applyFont="1" applyFill="1" applyBorder="1" applyAlignment="1">
      <alignment horizontal="center"/>
    </xf>
    <xf numFmtId="1" fontId="6" fillId="6" borderId="6" xfId="1" quotePrefix="1" applyNumberFormat="1" applyFont="1" applyFill="1" applyBorder="1" applyAlignment="1">
      <alignment horizontal="center"/>
    </xf>
    <xf numFmtId="1" fontId="14" fillId="6" borderId="5" xfId="1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" fontId="6" fillId="6" borderId="6" xfId="1" applyNumberFormat="1" applyFont="1" applyFill="1" applyBorder="1" applyAlignment="1">
      <alignment horizontal="center"/>
    </xf>
    <xf numFmtId="1" fontId="14" fillId="6" borderId="7" xfId="1" applyNumberFormat="1" applyFont="1" applyFill="1" applyBorder="1" applyAlignment="1">
      <alignment horizontal="center"/>
    </xf>
    <xf numFmtId="1" fontId="14" fillId="6" borderId="6" xfId="1" applyNumberFormat="1" applyFont="1" applyFill="1" applyBorder="1" applyAlignment="1">
      <alignment horizontal="center"/>
    </xf>
    <xf numFmtId="1" fontId="6" fillId="10" borderId="6" xfId="1" applyNumberFormat="1" applyFont="1" applyFill="1" applyBorder="1" applyAlignment="1">
      <alignment horizontal="center"/>
    </xf>
    <xf numFmtId="1" fontId="14" fillId="10" borderId="7" xfId="1" applyNumberFormat="1" applyFont="1" applyFill="1" applyBorder="1" applyAlignment="1">
      <alignment horizontal="center"/>
    </xf>
    <xf numFmtId="1" fontId="6" fillId="10" borderId="6" xfId="1" quotePrefix="1" applyNumberFormat="1" applyFont="1" applyFill="1" applyBorder="1" applyAlignment="1">
      <alignment horizontal="center"/>
    </xf>
    <xf numFmtId="1" fontId="6" fillId="7" borderId="12" xfId="1" quotePrefix="1" applyNumberFormat="1" applyFont="1" applyFill="1" applyBorder="1" applyAlignment="1">
      <alignment horizontal="center"/>
    </xf>
    <xf numFmtId="1" fontId="14" fillId="7" borderId="5" xfId="1" applyNumberFormat="1" applyFont="1" applyFill="1" applyBorder="1" applyAlignment="1">
      <alignment horizontal="center"/>
    </xf>
    <xf numFmtId="1" fontId="14" fillId="10" borderId="5" xfId="1" applyNumberFormat="1" applyFont="1" applyFill="1" applyBorder="1" applyAlignment="1">
      <alignment horizontal="center"/>
    </xf>
    <xf numFmtId="1" fontId="6" fillId="10" borderId="12" xfId="1" quotePrefix="1" applyNumberFormat="1" applyFont="1" applyFill="1" applyBorder="1" applyAlignment="1">
      <alignment horizontal="center"/>
    </xf>
    <xf numFmtId="1" fontId="6" fillId="7" borderId="6" xfId="1" quotePrefix="1" applyNumberFormat="1" applyFont="1" applyFill="1" applyBorder="1" applyAlignment="1">
      <alignment horizontal="center"/>
    </xf>
    <xf numFmtId="1" fontId="6" fillId="7" borderId="6" xfId="1" applyNumberFormat="1" applyFont="1" applyFill="1" applyBorder="1" applyAlignment="1">
      <alignment horizontal="center"/>
    </xf>
    <xf numFmtId="1" fontId="14" fillId="7" borderId="7" xfId="1" applyNumberFormat="1" applyFont="1" applyFill="1" applyBorder="1" applyAlignment="1">
      <alignment horizontal="center"/>
    </xf>
    <xf numFmtId="1" fontId="6" fillId="6" borderId="8" xfId="1" quotePrefix="1" applyNumberFormat="1" applyFont="1" applyFill="1" applyBorder="1" applyAlignment="1">
      <alignment horizontal="center"/>
    </xf>
    <xf numFmtId="1" fontId="6" fillId="6" borderId="7" xfId="1" quotePrefix="1" applyNumberFormat="1" applyFont="1" applyFill="1" applyBorder="1" applyAlignment="1">
      <alignment horizontal="center"/>
    </xf>
    <xf numFmtId="1" fontId="6" fillId="6" borderId="8" xfId="1" applyNumberFormat="1" applyFont="1" applyFill="1" applyBorder="1" applyAlignment="1">
      <alignment horizontal="center"/>
    </xf>
    <xf numFmtId="1" fontId="6" fillId="6" borderId="7" xfId="1" applyNumberFormat="1" applyFont="1" applyFill="1" applyBorder="1" applyAlignment="1">
      <alignment horizontal="center"/>
    </xf>
    <xf numFmtId="1" fontId="6" fillId="7" borderId="8" xfId="1" quotePrefix="1" applyNumberFormat="1" applyFont="1" applyFill="1" applyBorder="1" applyAlignment="1">
      <alignment horizontal="center"/>
    </xf>
    <xf numFmtId="1" fontId="6" fillId="7" borderId="7" xfId="1" quotePrefix="1" applyNumberFormat="1" applyFont="1" applyFill="1" applyBorder="1" applyAlignment="1">
      <alignment horizontal="center"/>
    </xf>
    <xf numFmtId="1" fontId="6" fillId="7" borderId="8" xfId="1" applyNumberFormat="1" applyFont="1" applyFill="1" applyBorder="1" applyAlignment="1">
      <alignment horizontal="center"/>
    </xf>
    <xf numFmtId="1" fontId="6" fillId="7" borderId="7" xfId="1" applyNumberFormat="1" applyFont="1" applyFill="1" applyBorder="1" applyAlignment="1">
      <alignment horizontal="center"/>
    </xf>
    <xf numFmtId="1" fontId="14" fillId="6" borderId="8" xfId="1" applyNumberFormat="1" applyFont="1" applyFill="1" applyBorder="1" applyAlignment="1">
      <alignment horizontal="center"/>
    </xf>
    <xf numFmtId="1" fontId="14" fillId="7" borderId="6" xfId="1" applyNumberFormat="1" applyFont="1" applyFill="1" applyBorder="1" applyAlignment="1">
      <alignment horizontal="center"/>
    </xf>
    <xf numFmtId="1" fontId="14" fillId="7" borderId="8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/>
    <xf numFmtId="1" fontId="6" fillId="10" borderId="8" xfId="1" quotePrefix="1" applyNumberFormat="1" applyFont="1" applyFill="1" applyBorder="1" applyAlignment="1">
      <alignment horizontal="center"/>
    </xf>
    <xf numFmtId="1" fontId="6" fillId="10" borderId="7" xfId="1" quotePrefix="1" applyNumberFormat="1" applyFont="1" applyFill="1" applyBorder="1" applyAlignment="1">
      <alignment horizontal="center"/>
    </xf>
    <xf numFmtId="1" fontId="6" fillId="10" borderId="8" xfId="1" applyNumberFormat="1" applyFont="1" applyFill="1" applyBorder="1" applyAlignment="1">
      <alignment horizontal="center"/>
    </xf>
    <xf numFmtId="1" fontId="6" fillId="10" borderId="7" xfId="1" applyNumberFormat="1" applyFont="1" applyFill="1" applyBorder="1" applyAlignment="1">
      <alignment horizontal="center"/>
    </xf>
    <xf numFmtId="0" fontId="7" fillId="10" borderId="1" xfId="0" quotePrefix="1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28" fillId="10" borderId="5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29" fillId="10" borderId="8" xfId="0" applyFont="1" applyFill="1" applyBorder="1" applyAlignment="1">
      <alignment horizontal="center"/>
    </xf>
    <xf numFmtId="0" fontId="29" fillId="10" borderId="7" xfId="0" applyFont="1" applyFill="1" applyBorder="1" applyAlignment="1">
      <alignment horizontal="center"/>
    </xf>
    <xf numFmtId="0" fontId="7" fillId="6" borderId="1" xfId="0" quotePrefix="1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center"/>
    </xf>
    <xf numFmtId="0" fontId="7" fillId="7" borderId="1" xfId="0" quotePrefix="1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29" fillId="7" borderId="8" xfId="0" applyFont="1" applyFill="1" applyBorder="1" applyAlignment="1">
      <alignment horizontal="center"/>
    </xf>
    <xf numFmtId="0" fontId="29" fillId="7" borderId="7" xfId="0" applyFont="1" applyFill="1" applyBorder="1" applyAlignment="1">
      <alignment horizontal="center"/>
    </xf>
    <xf numFmtId="0" fontId="29" fillId="7" borderId="6" xfId="0" applyFont="1" applyFill="1" applyBorder="1" applyAlignment="1">
      <alignment horizontal="center"/>
    </xf>
    <xf numFmtId="0" fontId="32" fillId="5" borderId="6" xfId="0" applyFont="1" applyFill="1" applyBorder="1"/>
    <xf numFmtId="0" fontId="32" fillId="5" borderId="7" xfId="0" applyFont="1" applyFill="1" applyBorder="1"/>
    <xf numFmtId="0" fontId="6" fillId="5" borderId="6" xfId="1" applyFont="1" applyFill="1" applyBorder="1" applyAlignment="1">
      <alignment horizontal="left"/>
    </xf>
    <xf numFmtId="0" fontId="30" fillId="5" borderId="7" xfId="1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  <color rgb="FFFF3300"/>
      <color rgb="FF93E3FF"/>
      <color rgb="FFFFFF99"/>
      <color rgb="FFFF99CC"/>
      <color rgb="FF00FFFF"/>
      <color rgb="FFD4ECBA"/>
      <color rgb="FFFF0066"/>
      <color rgb="FFE3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25400</xdr:colOff>
      <xdr:row>4</xdr:row>
      <xdr:rowOff>101600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84CC8D-B789-4436-B217-BB7BEF371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08500" cy="1155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12700</xdr:rowOff>
    </xdr:from>
    <xdr:to>
      <xdr:col>6</xdr:col>
      <xdr:colOff>25400</xdr:colOff>
      <xdr:row>5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58A66-2AEC-442C-9D7B-28196E946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12700"/>
          <a:ext cx="4927600" cy="123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1"/>
  <sheetViews>
    <sheetView zoomScale="75" zoomScaleNormal="75"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F5"/>
    </sheetView>
  </sheetViews>
  <sheetFormatPr defaultColWidth="9.140625" defaultRowHeight="15" x14ac:dyDescent="0.25"/>
  <cols>
    <col min="1" max="1" width="5.28515625" style="28" bestFit="1" customWidth="1"/>
    <col min="2" max="2" width="22.7109375" style="28" customWidth="1"/>
    <col min="3" max="3" width="12.7109375" style="28" customWidth="1"/>
    <col min="4" max="4" width="10.7109375" style="28" customWidth="1"/>
    <col min="5" max="5" width="15.7109375" style="28" customWidth="1"/>
    <col min="6" max="6" width="10.140625" style="28" customWidth="1"/>
    <col min="7" max="24" width="10.7109375" style="28" customWidth="1"/>
    <col min="25" max="16384" width="9.140625" style="28"/>
  </cols>
  <sheetData>
    <row r="1" spans="1:39" ht="15" customHeight="1" x14ac:dyDescent="0.35">
      <c r="A1" s="202"/>
      <c r="B1" s="202"/>
      <c r="C1" s="202"/>
      <c r="D1" s="202"/>
      <c r="E1" s="202"/>
      <c r="F1" s="202"/>
      <c r="G1" s="26"/>
      <c r="H1" s="26"/>
      <c r="I1" s="26"/>
      <c r="J1" s="26"/>
      <c r="K1" s="26"/>
      <c r="L1" s="26"/>
      <c r="M1" s="26"/>
      <c r="N1" s="26"/>
      <c r="O1" s="26"/>
      <c r="P1" s="139"/>
      <c r="Q1" s="139"/>
      <c r="R1" s="26"/>
      <c r="S1" s="26"/>
      <c r="T1" s="26"/>
      <c r="U1" s="26"/>
      <c r="V1" s="26"/>
      <c r="W1" s="26"/>
      <c r="X1" s="26"/>
      <c r="Y1" s="27"/>
    </row>
    <row r="2" spans="1:39" ht="15" customHeight="1" x14ac:dyDescent="0.5">
      <c r="A2" s="202"/>
      <c r="B2" s="202"/>
      <c r="C2" s="202"/>
      <c r="D2" s="202"/>
      <c r="E2" s="202"/>
      <c r="F2" s="202"/>
      <c r="G2" s="29"/>
      <c r="H2" s="29"/>
      <c r="I2" s="29"/>
      <c r="J2" s="29"/>
      <c r="K2" s="29"/>
      <c r="L2" s="29"/>
      <c r="M2" s="29"/>
      <c r="N2" s="29"/>
      <c r="O2" s="29"/>
      <c r="P2" s="117"/>
      <c r="Q2" s="117"/>
      <c r="R2" s="29"/>
      <c r="S2" s="29"/>
      <c r="T2" s="29"/>
      <c r="U2" s="29"/>
      <c r="V2" s="117"/>
      <c r="W2" s="117"/>
      <c r="X2" s="29"/>
      <c r="Y2" s="26"/>
    </row>
    <row r="3" spans="1:39" ht="31.5" customHeight="1" x14ac:dyDescent="0.25">
      <c r="A3" s="202"/>
      <c r="B3" s="202"/>
      <c r="C3" s="202"/>
      <c r="D3" s="202"/>
      <c r="E3" s="202"/>
      <c r="F3" s="202"/>
      <c r="G3" s="204" t="s">
        <v>41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</row>
    <row r="4" spans="1:39" ht="21" customHeight="1" x14ac:dyDescent="0.25">
      <c r="A4" s="202"/>
      <c r="B4" s="202"/>
      <c r="C4" s="202"/>
      <c r="D4" s="202"/>
      <c r="E4" s="202"/>
      <c r="F4" s="202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</row>
    <row r="5" spans="1:39" x14ac:dyDescent="0.25">
      <c r="A5" s="203"/>
      <c r="B5" s="203"/>
      <c r="C5" s="203"/>
      <c r="D5" s="203"/>
      <c r="E5" s="203"/>
      <c r="F5" s="203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</row>
    <row r="6" spans="1:39" ht="20.100000000000001" customHeight="1" x14ac:dyDescent="0.35">
      <c r="A6" s="30"/>
      <c r="B6" s="31"/>
      <c r="C6" s="32"/>
      <c r="D6" s="33"/>
      <c r="E6" s="33"/>
      <c r="F6" s="200" t="s">
        <v>42</v>
      </c>
      <c r="G6" s="201"/>
      <c r="H6" s="211" t="s">
        <v>43</v>
      </c>
      <c r="I6" s="212"/>
      <c r="J6" s="214" t="s">
        <v>44</v>
      </c>
      <c r="K6" s="213"/>
      <c r="L6" s="200" t="s">
        <v>46</v>
      </c>
      <c r="M6" s="201"/>
      <c r="N6" s="211" t="s">
        <v>47</v>
      </c>
      <c r="O6" s="212"/>
      <c r="P6" s="210" t="s">
        <v>49</v>
      </c>
      <c r="Q6" s="209"/>
      <c r="R6" s="200" t="s">
        <v>50</v>
      </c>
      <c r="S6" s="206"/>
      <c r="T6" s="215" t="s">
        <v>52</v>
      </c>
      <c r="U6" s="212"/>
      <c r="V6" s="210" t="s">
        <v>53</v>
      </c>
      <c r="W6" s="213"/>
      <c r="X6" s="34" t="s">
        <v>5</v>
      </c>
      <c r="Y6" s="27"/>
    </row>
    <row r="7" spans="1:39" ht="20.100000000000001" customHeight="1" x14ac:dyDescent="0.25">
      <c r="A7" s="31"/>
      <c r="B7" s="32"/>
      <c r="C7" s="31"/>
      <c r="D7" s="33"/>
      <c r="E7" s="33"/>
      <c r="F7" s="207" t="s">
        <v>11</v>
      </c>
      <c r="G7" s="206"/>
      <c r="H7" s="35" t="s">
        <v>21</v>
      </c>
      <c r="I7" s="36"/>
      <c r="J7" s="208" t="s">
        <v>45</v>
      </c>
      <c r="K7" s="209"/>
      <c r="L7" s="205" t="s">
        <v>24</v>
      </c>
      <c r="M7" s="206"/>
      <c r="N7" s="216" t="s">
        <v>48</v>
      </c>
      <c r="O7" s="217"/>
      <c r="P7" s="208" t="s">
        <v>247</v>
      </c>
      <c r="Q7" s="209"/>
      <c r="R7" s="205" t="s">
        <v>51</v>
      </c>
      <c r="S7" s="206"/>
      <c r="T7" s="216" t="s">
        <v>35</v>
      </c>
      <c r="U7" s="217"/>
      <c r="V7" s="208" t="s">
        <v>37</v>
      </c>
      <c r="W7" s="209"/>
      <c r="X7" s="37" t="s">
        <v>5</v>
      </c>
      <c r="Y7" s="38"/>
    </row>
    <row r="8" spans="1:39" ht="20.100000000000001" customHeight="1" x14ac:dyDescent="0.25">
      <c r="A8" s="39" t="s">
        <v>0</v>
      </c>
      <c r="B8" s="39" t="s">
        <v>1</v>
      </c>
      <c r="C8" s="39" t="s">
        <v>10</v>
      </c>
      <c r="D8" s="40" t="s">
        <v>14</v>
      </c>
      <c r="E8" s="40" t="s">
        <v>13</v>
      </c>
      <c r="F8" s="41" t="s">
        <v>2</v>
      </c>
      <c r="G8" s="41" t="s">
        <v>3</v>
      </c>
      <c r="H8" s="42" t="s">
        <v>2</v>
      </c>
      <c r="I8" s="123" t="s">
        <v>3</v>
      </c>
      <c r="J8" s="43" t="s">
        <v>2</v>
      </c>
      <c r="K8" s="43" t="s">
        <v>3</v>
      </c>
      <c r="L8" s="41" t="s">
        <v>2</v>
      </c>
      <c r="M8" s="41" t="s">
        <v>3</v>
      </c>
      <c r="N8" s="42" t="s">
        <v>2</v>
      </c>
      <c r="O8" s="123" t="s">
        <v>3</v>
      </c>
      <c r="P8" s="43" t="s">
        <v>2</v>
      </c>
      <c r="Q8" s="124" t="s">
        <v>3</v>
      </c>
      <c r="R8" s="41" t="s">
        <v>2</v>
      </c>
      <c r="S8" s="122" t="s">
        <v>3</v>
      </c>
      <c r="T8" s="42" t="s">
        <v>2</v>
      </c>
      <c r="U8" s="42" t="s">
        <v>3</v>
      </c>
      <c r="V8" s="43" t="s">
        <v>2</v>
      </c>
      <c r="W8" s="43" t="s">
        <v>3</v>
      </c>
      <c r="X8" s="44" t="s">
        <v>4</v>
      </c>
      <c r="Y8" s="38"/>
    </row>
    <row r="9" spans="1:39" ht="20.100000000000001" customHeight="1" x14ac:dyDescent="0.25">
      <c r="A9" s="37">
        <v>1</v>
      </c>
      <c r="B9" s="16" t="s">
        <v>57</v>
      </c>
      <c r="C9" s="138">
        <v>8562</v>
      </c>
      <c r="D9" s="138">
        <v>95</v>
      </c>
      <c r="E9" s="55" t="s">
        <v>15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f>SUM(151*0.7)</f>
        <v>105.69999999999999</v>
      </c>
      <c r="N9" s="158">
        <v>12.5</v>
      </c>
      <c r="O9" s="158">
        <v>12.5</v>
      </c>
      <c r="P9" s="158">
        <v>12.5</v>
      </c>
      <c r="Q9" s="158">
        <v>12.5</v>
      </c>
      <c r="R9" s="49">
        <v>0</v>
      </c>
      <c r="S9" s="49">
        <v>0</v>
      </c>
      <c r="T9" s="158">
        <v>12.5</v>
      </c>
      <c r="U9" s="158">
        <v>12.5</v>
      </c>
      <c r="V9" s="158">
        <v>12.5</v>
      </c>
      <c r="W9" s="158">
        <v>12.5</v>
      </c>
      <c r="X9" s="46">
        <f>SUM(F9:W9)</f>
        <v>205.7</v>
      </c>
      <c r="Y9" s="38"/>
    </row>
    <row r="10" spans="1:39" ht="20.100000000000001" customHeight="1" x14ac:dyDescent="0.25">
      <c r="A10" s="37">
        <v>2</v>
      </c>
      <c r="B10" s="20" t="s">
        <v>60</v>
      </c>
      <c r="C10" s="183">
        <v>1109</v>
      </c>
      <c r="D10" s="51">
        <v>51</v>
      </c>
      <c r="E10" s="45" t="s">
        <v>15</v>
      </c>
      <c r="F10" s="49">
        <v>0</v>
      </c>
      <c r="G10" s="49">
        <v>0</v>
      </c>
      <c r="H10" s="49">
        <v>0</v>
      </c>
      <c r="I10" s="49">
        <f>SUM(95*0.9)</f>
        <v>85.5</v>
      </c>
      <c r="J10" s="49">
        <v>10</v>
      </c>
      <c r="K10" s="49">
        <v>10</v>
      </c>
      <c r="L10" s="158">
        <v>12.5</v>
      </c>
      <c r="M10" s="158">
        <v>12.5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10</v>
      </c>
      <c r="U10" s="49">
        <v>10</v>
      </c>
      <c r="V10" s="49">
        <v>0</v>
      </c>
      <c r="W10" s="49">
        <v>0</v>
      </c>
      <c r="X10" s="46">
        <f>SUM(F10:W10)</f>
        <v>150.5</v>
      </c>
      <c r="Y10" s="38"/>
    </row>
    <row r="11" spans="1:39" ht="20.100000000000001" customHeight="1" x14ac:dyDescent="0.25">
      <c r="A11" s="37">
        <v>3</v>
      </c>
      <c r="B11" s="20" t="s">
        <v>117</v>
      </c>
      <c r="C11" s="169">
        <v>22511</v>
      </c>
      <c r="D11" s="145">
        <v>66</v>
      </c>
      <c r="E11" s="45" t="s">
        <v>15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SUM(56*0.7)</f>
        <v>39.199999999999996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6">
        <f>SUM(F11:W11)</f>
        <v>39.199999999999996</v>
      </c>
      <c r="Y11" s="38"/>
    </row>
    <row r="12" spans="1:39" ht="20.100000000000001" customHeight="1" x14ac:dyDescent="0.25">
      <c r="A12" s="37">
        <v>4</v>
      </c>
      <c r="B12" s="20" t="s">
        <v>168</v>
      </c>
      <c r="C12" s="51">
        <v>8237</v>
      </c>
      <c r="D12" s="119">
        <v>96</v>
      </c>
      <c r="E12" s="45" t="s">
        <v>15</v>
      </c>
      <c r="F12" s="49">
        <v>0</v>
      </c>
      <c r="G12" s="49">
        <v>0</v>
      </c>
      <c r="H12" s="49">
        <v>0</v>
      </c>
      <c r="I12" s="49">
        <v>0</v>
      </c>
      <c r="J12" s="158">
        <v>12.5</v>
      </c>
      <c r="K12" s="158">
        <v>12.5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6">
        <f>SUM(F12:W12)</f>
        <v>25</v>
      </c>
      <c r="Y12" s="38"/>
    </row>
    <row r="13" spans="1:39" ht="20.100000000000001" customHeight="1" x14ac:dyDescent="0.25">
      <c r="A13" s="37">
        <v>5</v>
      </c>
      <c r="B13" s="20"/>
      <c r="C13" s="169"/>
      <c r="D13" s="169"/>
      <c r="E13" s="45" t="s">
        <v>15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6">
        <f t="shared" ref="X13:X25" si="0">SUM(F13:W13)</f>
        <v>0</v>
      </c>
      <c r="Y13" s="38"/>
    </row>
    <row r="14" spans="1:39" ht="20.100000000000001" customHeight="1" x14ac:dyDescent="0.25">
      <c r="A14" s="37">
        <v>6</v>
      </c>
      <c r="B14" s="129"/>
      <c r="C14" s="170"/>
      <c r="D14" s="170"/>
      <c r="E14" s="45" t="s">
        <v>15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6">
        <f t="shared" si="0"/>
        <v>0</v>
      </c>
      <c r="Y14" s="38"/>
    </row>
    <row r="15" spans="1:39" ht="20.100000000000001" customHeight="1" x14ac:dyDescent="0.25">
      <c r="A15" s="37">
        <v>7</v>
      </c>
      <c r="B15" s="16"/>
      <c r="C15" s="121"/>
      <c r="D15" s="121"/>
      <c r="E15" s="45" t="s">
        <v>15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6">
        <f t="shared" si="0"/>
        <v>0</v>
      </c>
      <c r="Y15" s="38"/>
    </row>
    <row r="16" spans="1:39" ht="20.100000000000001" customHeight="1" x14ac:dyDescent="0.25">
      <c r="A16" s="37">
        <v>8</v>
      </c>
      <c r="B16" s="20"/>
      <c r="C16" s="169"/>
      <c r="D16" s="169"/>
      <c r="E16" s="45" t="s">
        <v>15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6">
        <f t="shared" si="0"/>
        <v>0</v>
      </c>
      <c r="Y16" s="38"/>
    </row>
    <row r="17" spans="1:25" ht="20.100000000000001" customHeight="1" x14ac:dyDescent="0.25">
      <c r="A17" s="137">
        <v>9</v>
      </c>
      <c r="B17" s="20"/>
      <c r="C17" s="171"/>
      <c r="D17" s="172"/>
      <c r="E17" s="45" t="s">
        <v>15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6">
        <f t="shared" si="0"/>
        <v>0</v>
      </c>
      <c r="Y17" s="38"/>
    </row>
    <row r="18" spans="1:25" ht="20.100000000000001" customHeight="1" x14ac:dyDescent="0.25">
      <c r="A18" s="37">
        <v>10</v>
      </c>
      <c r="B18" s="20"/>
      <c r="C18" s="169"/>
      <c r="D18" s="169"/>
      <c r="E18" s="45" t="s">
        <v>15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6">
        <f t="shared" si="0"/>
        <v>0</v>
      </c>
      <c r="Y18" s="38"/>
    </row>
    <row r="19" spans="1:25" ht="19.5" hidden="1" customHeight="1" x14ac:dyDescent="0.25">
      <c r="A19" s="37">
        <v>11</v>
      </c>
      <c r="B19" s="20"/>
      <c r="C19" s="171"/>
      <c r="D19" s="145"/>
      <c r="E19" s="45" t="s">
        <v>15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6">
        <f t="shared" si="0"/>
        <v>0</v>
      </c>
      <c r="Y19" s="38"/>
    </row>
    <row r="20" spans="1:25" ht="19.5" hidden="1" customHeight="1" x14ac:dyDescent="0.25">
      <c r="A20" s="37">
        <v>12</v>
      </c>
      <c r="B20" s="20"/>
      <c r="C20" s="121"/>
      <c r="D20" s="145"/>
      <c r="E20" s="45" t="s">
        <v>15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6">
        <f t="shared" si="0"/>
        <v>0</v>
      </c>
      <c r="Y20" s="38"/>
    </row>
    <row r="21" spans="1:25" ht="19.5" hidden="1" customHeight="1" x14ac:dyDescent="0.25">
      <c r="A21" s="37">
        <v>13</v>
      </c>
      <c r="B21" s="16"/>
      <c r="C21" s="121"/>
      <c r="D21" s="17"/>
      <c r="E21" s="45" t="s">
        <v>15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6">
        <f t="shared" si="0"/>
        <v>0</v>
      </c>
      <c r="Y21" s="38"/>
    </row>
    <row r="22" spans="1:25" ht="19.5" hidden="1" customHeight="1" x14ac:dyDescent="0.25">
      <c r="A22" s="37">
        <v>14</v>
      </c>
      <c r="B22" s="19"/>
      <c r="C22" s="173"/>
      <c r="D22" s="18"/>
      <c r="E22" s="45" t="s">
        <v>15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6">
        <f t="shared" si="0"/>
        <v>0</v>
      </c>
      <c r="Y22" s="38"/>
    </row>
    <row r="23" spans="1:25" ht="20.100000000000001" hidden="1" customHeight="1" x14ac:dyDescent="0.25">
      <c r="A23" s="37">
        <v>15</v>
      </c>
      <c r="B23" s="20"/>
      <c r="C23" s="171"/>
      <c r="D23" s="145"/>
      <c r="E23" s="45" t="s">
        <v>15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6">
        <f t="shared" si="0"/>
        <v>0</v>
      </c>
      <c r="Y23" s="38"/>
    </row>
    <row r="24" spans="1:25" ht="20.100000000000001" hidden="1" customHeight="1" x14ac:dyDescent="0.25">
      <c r="A24" s="37">
        <v>16</v>
      </c>
      <c r="B24" s="20"/>
      <c r="C24" s="145"/>
      <c r="D24" s="138"/>
      <c r="E24" s="45" t="s">
        <v>15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6">
        <f t="shared" si="0"/>
        <v>0</v>
      </c>
      <c r="Y24" s="38"/>
    </row>
    <row r="25" spans="1:25" ht="20.100000000000001" hidden="1" customHeight="1" x14ac:dyDescent="0.25">
      <c r="A25" s="37">
        <v>17</v>
      </c>
      <c r="B25" s="16"/>
      <c r="C25" s="17"/>
      <c r="D25" s="17"/>
      <c r="E25" s="45" t="s">
        <v>15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6">
        <f t="shared" si="0"/>
        <v>0</v>
      </c>
      <c r="Y25" s="38"/>
    </row>
    <row r="26" spans="1:25" ht="24.75" hidden="1" customHeight="1" x14ac:dyDescent="0.3">
      <c r="A26" s="56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62"/>
      <c r="O26" s="62"/>
      <c r="Y26" s="38"/>
    </row>
    <row r="27" spans="1:25" ht="20.100000000000001" hidden="1" customHeight="1" x14ac:dyDescent="0.3">
      <c r="A27" s="56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2"/>
      <c r="O27" s="62"/>
      <c r="Y27" s="38"/>
    </row>
    <row r="28" spans="1:25" ht="20.100000000000001" customHeight="1" x14ac:dyDescent="0.25">
      <c r="A28" s="56"/>
      <c r="Y28" s="38"/>
    </row>
    <row r="29" spans="1:25" ht="20.100000000000001" customHeight="1" x14ac:dyDescent="0.25">
      <c r="A29" s="39" t="s">
        <v>0</v>
      </c>
      <c r="B29" s="39" t="s">
        <v>1</v>
      </c>
      <c r="C29" s="39" t="s">
        <v>10</v>
      </c>
      <c r="D29" s="40" t="s">
        <v>14</v>
      </c>
      <c r="E29" s="40" t="s">
        <v>13</v>
      </c>
      <c r="F29" s="41" t="s">
        <v>2</v>
      </c>
      <c r="G29" s="41" t="s">
        <v>3</v>
      </c>
      <c r="H29" s="42" t="s">
        <v>2</v>
      </c>
      <c r="I29" s="42" t="s">
        <v>3</v>
      </c>
      <c r="J29" s="43" t="s">
        <v>2</v>
      </c>
      <c r="K29" s="43" t="s">
        <v>3</v>
      </c>
      <c r="L29" s="41" t="s">
        <v>2</v>
      </c>
      <c r="M29" s="41" t="s">
        <v>3</v>
      </c>
      <c r="N29" s="42" t="s">
        <v>2</v>
      </c>
      <c r="O29" s="123" t="s">
        <v>3</v>
      </c>
      <c r="P29" s="43" t="s">
        <v>2</v>
      </c>
      <c r="Q29" s="124" t="s">
        <v>3</v>
      </c>
      <c r="R29" s="41" t="s">
        <v>2</v>
      </c>
      <c r="S29" s="122" t="s">
        <v>3</v>
      </c>
      <c r="T29" s="42" t="s">
        <v>2</v>
      </c>
      <c r="U29" s="42" t="s">
        <v>3</v>
      </c>
      <c r="V29" s="43" t="s">
        <v>2</v>
      </c>
      <c r="W29" s="43" t="s">
        <v>3</v>
      </c>
      <c r="X29" s="44" t="s">
        <v>4</v>
      </c>
      <c r="Y29" s="38"/>
    </row>
    <row r="30" spans="1:25" ht="20.100000000000001" customHeight="1" x14ac:dyDescent="0.25">
      <c r="A30" s="37">
        <v>1</v>
      </c>
      <c r="B30" s="20" t="s">
        <v>30</v>
      </c>
      <c r="C30" s="51">
        <v>2430</v>
      </c>
      <c r="D30" s="52">
        <v>13</v>
      </c>
      <c r="E30" s="63" t="s">
        <v>16</v>
      </c>
      <c r="F30" s="64">
        <v>0</v>
      </c>
      <c r="G30" s="64">
        <v>0</v>
      </c>
      <c r="H30" s="64">
        <v>0</v>
      </c>
      <c r="I30" s="159">
        <f>SUM(88*0.9)</f>
        <v>79.2</v>
      </c>
      <c r="J30" s="64">
        <v>10</v>
      </c>
      <c r="K30" s="64">
        <v>8</v>
      </c>
      <c r="L30" s="64">
        <v>16</v>
      </c>
      <c r="M30" s="64">
        <v>25</v>
      </c>
      <c r="N30" s="64">
        <v>11</v>
      </c>
      <c r="O30" s="64">
        <v>13</v>
      </c>
      <c r="P30" s="64">
        <v>20</v>
      </c>
      <c r="Q30" s="64">
        <v>16</v>
      </c>
      <c r="R30" s="64">
        <v>10</v>
      </c>
      <c r="S30" s="64">
        <v>10</v>
      </c>
      <c r="T30" s="64">
        <v>16</v>
      </c>
      <c r="U30" s="64">
        <v>16</v>
      </c>
      <c r="V30" s="64">
        <v>10</v>
      </c>
      <c r="W30" s="64">
        <v>10</v>
      </c>
      <c r="X30" s="46">
        <f t="shared" ref="X30:X39" si="1">SUM(F30:W30)</f>
        <v>270.2</v>
      </c>
      <c r="Y30" s="38"/>
    </row>
    <row r="31" spans="1:25" ht="20.100000000000001" customHeight="1" x14ac:dyDescent="0.25">
      <c r="A31" s="37">
        <v>2</v>
      </c>
      <c r="B31" s="20" t="s">
        <v>62</v>
      </c>
      <c r="C31" s="51">
        <v>17610</v>
      </c>
      <c r="D31" s="51">
        <v>4</v>
      </c>
      <c r="E31" s="65" t="s">
        <v>16</v>
      </c>
      <c r="F31" s="64">
        <v>20</v>
      </c>
      <c r="G31" s="64">
        <v>16</v>
      </c>
      <c r="H31" s="64">
        <v>16</v>
      </c>
      <c r="I31" s="14">
        <v>16</v>
      </c>
      <c r="J31" s="64">
        <v>0</v>
      </c>
      <c r="K31" s="64">
        <v>0</v>
      </c>
      <c r="L31" s="64">
        <v>13</v>
      </c>
      <c r="M31" s="64">
        <v>16</v>
      </c>
      <c r="N31" s="64">
        <v>16</v>
      </c>
      <c r="O31" s="64">
        <v>16</v>
      </c>
      <c r="P31" s="64">
        <v>16</v>
      </c>
      <c r="Q31" s="64">
        <v>20</v>
      </c>
      <c r="R31" s="64">
        <v>12.5</v>
      </c>
      <c r="S31" s="64">
        <v>12.5</v>
      </c>
      <c r="T31" s="64">
        <v>20</v>
      </c>
      <c r="U31" s="64">
        <v>20</v>
      </c>
      <c r="V31" s="64">
        <v>12.5</v>
      </c>
      <c r="W31" s="64">
        <v>12.5</v>
      </c>
      <c r="X31" s="46">
        <f t="shared" si="1"/>
        <v>255</v>
      </c>
      <c r="Y31" s="38"/>
    </row>
    <row r="32" spans="1:25" ht="19.5" customHeight="1" x14ac:dyDescent="0.25">
      <c r="A32" s="37">
        <v>3</v>
      </c>
      <c r="B32" s="150" t="s">
        <v>57</v>
      </c>
      <c r="C32" s="152">
        <v>8562</v>
      </c>
      <c r="D32" s="152">
        <v>95</v>
      </c>
      <c r="E32" s="165" t="s">
        <v>16</v>
      </c>
      <c r="F32" s="155">
        <v>16</v>
      </c>
      <c r="G32" s="155">
        <v>20</v>
      </c>
      <c r="H32" s="155">
        <v>20</v>
      </c>
      <c r="I32" s="156">
        <v>25</v>
      </c>
      <c r="J32" s="155">
        <v>12.5</v>
      </c>
      <c r="K32" s="155">
        <v>12.5</v>
      </c>
      <c r="L32" s="155">
        <v>25</v>
      </c>
      <c r="M32" s="155">
        <v>20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46">
        <f t="shared" si="1"/>
        <v>151</v>
      </c>
      <c r="Y32" s="38"/>
    </row>
    <row r="33" spans="1:25" ht="20.100000000000001" customHeight="1" x14ac:dyDescent="0.25">
      <c r="A33" s="37">
        <v>4</v>
      </c>
      <c r="B33" s="150" t="s">
        <v>60</v>
      </c>
      <c r="C33" s="174">
        <v>1109</v>
      </c>
      <c r="D33" s="175">
        <v>51</v>
      </c>
      <c r="E33" s="65" t="s">
        <v>16</v>
      </c>
      <c r="F33" s="155">
        <v>25</v>
      </c>
      <c r="G33" s="155">
        <v>25</v>
      </c>
      <c r="H33" s="155">
        <v>25</v>
      </c>
      <c r="I33" s="156">
        <v>20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46">
        <f t="shared" si="1"/>
        <v>95</v>
      </c>
      <c r="Y33" s="38"/>
    </row>
    <row r="34" spans="1:25" ht="20.100000000000001" customHeight="1" x14ac:dyDescent="0.25">
      <c r="A34" s="67">
        <v>5</v>
      </c>
      <c r="B34" s="16" t="s">
        <v>214</v>
      </c>
      <c r="C34" s="130"/>
      <c r="D34" s="130">
        <v>3</v>
      </c>
      <c r="E34" s="63" t="s">
        <v>16</v>
      </c>
      <c r="F34" s="64">
        <v>0</v>
      </c>
      <c r="G34" s="64">
        <v>0</v>
      </c>
      <c r="H34" s="64">
        <v>0</v>
      </c>
      <c r="I34" s="1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20</v>
      </c>
      <c r="O34" s="64">
        <v>20</v>
      </c>
      <c r="P34" s="64">
        <v>0</v>
      </c>
      <c r="Q34" s="64">
        <v>0</v>
      </c>
      <c r="R34" s="64">
        <v>0</v>
      </c>
      <c r="S34" s="64">
        <v>0</v>
      </c>
      <c r="T34" s="64">
        <v>25</v>
      </c>
      <c r="U34" s="64">
        <v>25</v>
      </c>
      <c r="V34" s="64">
        <v>0</v>
      </c>
      <c r="W34" s="64">
        <v>0</v>
      </c>
      <c r="X34" s="46">
        <f t="shared" si="1"/>
        <v>90</v>
      </c>
    </row>
    <row r="35" spans="1:25" ht="20.100000000000001" customHeight="1" x14ac:dyDescent="0.25">
      <c r="A35" s="37">
        <v>6</v>
      </c>
      <c r="B35" s="150" t="s">
        <v>117</v>
      </c>
      <c r="C35" s="174">
        <v>22511</v>
      </c>
      <c r="D35" s="197">
        <v>66</v>
      </c>
      <c r="E35" s="198" t="s">
        <v>16</v>
      </c>
      <c r="F35" s="155">
        <v>0</v>
      </c>
      <c r="G35" s="155">
        <v>0</v>
      </c>
      <c r="H35" s="155">
        <v>13</v>
      </c>
      <c r="I35" s="156">
        <v>13</v>
      </c>
      <c r="J35" s="156" t="s">
        <v>107</v>
      </c>
      <c r="K35" s="155">
        <v>10</v>
      </c>
      <c r="L35" s="155">
        <v>20</v>
      </c>
      <c r="M35" s="156" t="s">
        <v>107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46">
        <f t="shared" si="1"/>
        <v>56</v>
      </c>
      <c r="Y35" s="38"/>
    </row>
    <row r="36" spans="1:25" ht="20.100000000000001" customHeight="1" x14ac:dyDescent="0.25">
      <c r="A36" s="37">
        <v>7</v>
      </c>
      <c r="B36" s="20" t="s">
        <v>38</v>
      </c>
      <c r="C36" s="169">
        <v>1466</v>
      </c>
      <c r="D36" s="169">
        <v>99</v>
      </c>
      <c r="E36" s="63" t="s">
        <v>16</v>
      </c>
      <c r="F36" s="64">
        <v>0</v>
      </c>
      <c r="G36" s="64">
        <v>0</v>
      </c>
      <c r="H36" s="64">
        <v>0</v>
      </c>
      <c r="I36" s="1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13</v>
      </c>
      <c r="O36" s="64">
        <v>11</v>
      </c>
      <c r="P36" s="64">
        <v>13</v>
      </c>
      <c r="Q36" s="14" t="s">
        <v>81</v>
      </c>
      <c r="R36" s="64">
        <v>8</v>
      </c>
      <c r="S36" s="64">
        <v>8</v>
      </c>
      <c r="T36" s="64">
        <v>0</v>
      </c>
      <c r="U36" s="64">
        <v>0</v>
      </c>
      <c r="V36" s="64">
        <v>0</v>
      </c>
      <c r="W36" s="64">
        <v>0</v>
      </c>
      <c r="X36" s="46">
        <f t="shared" si="1"/>
        <v>53</v>
      </c>
      <c r="Y36" s="38"/>
    </row>
    <row r="37" spans="1:25" ht="20.100000000000001" customHeight="1" x14ac:dyDescent="0.25">
      <c r="A37" s="37">
        <v>8</v>
      </c>
      <c r="B37" s="20" t="s">
        <v>105</v>
      </c>
      <c r="C37" s="145">
        <v>5584</v>
      </c>
      <c r="D37" s="145">
        <v>88</v>
      </c>
      <c r="E37" s="65" t="s">
        <v>16</v>
      </c>
      <c r="F37" s="14" t="s">
        <v>107</v>
      </c>
      <c r="G37" s="14" t="s">
        <v>81</v>
      </c>
      <c r="H37" s="64">
        <v>0</v>
      </c>
      <c r="I37" s="1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25</v>
      </c>
      <c r="O37" s="64">
        <v>25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46">
        <f t="shared" si="1"/>
        <v>50</v>
      </c>
      <c r="Y37" s="38"/>
    </row>
    <row r="38" spans="1:25" ht="20.100000000000001" customHeight="1" x14ac:dyDescent="0.25">
      <c r="A38" s="67">
        <v>9</v>
      </c>
      <c r="B38" s="20" t="s">
        <v>253</v>
      </c>
      <c r="C38" s="169">
        <v>18914</v>
      </c>
      <c r="D38" s="169">
        <v>7</v>
      </c>
      <c r="E38" s="63" t="s">
        <v>16</v>
      </c>
      <c r="F38" s="64">
        <v>0</v>
      </c>
      <c r="G38" s="64">
        <v>0</v>
      </c>
      <c r="H38" s="64">
        <v>0</v>
      </c>
      <c r="I38" s="1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25</v>
      </c>
      <c r="Q38" s="64">
        <v>25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46">
        <f t="shared" si="1"/>
        <v>50</v>
      </c>
      <c r="Y38" s="38"/>
    </row>
    <row r="39" spans="1:25" ht="20.100000000000001" customHeight="1" x14ac:dyDescent="0.25">
      <c r="A39" s="37">
        <v>10</v>
      </c>
      <c r="B39" s="16" t="s">
        <v>119</v>
      </c>
      <c r="C39" s="121">
        <v>1293</v>
      </c>
      <c r="D39" s="121">
        <v>45</v>
      </c>
      <c r="E39" s="63" t="s">
        <v>16</v>
      </c>
      <c r="F39" s="64">
        <v>0</v>
      </c>
      <c r="G39" s="64">
        <v>0</v>
      </c>
      <c r="H39" s="64">
        <v>11</v>
      </c>
      <c r="I39" s="1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46">
        <f t="shared" si="1"/>
        <v>11</v>
      </c>
      <c r="Y39" s="38"/>
    </row>
    <row r="40" spans="1:25" ht="20.100000000000001" customHeight="1" x14ac:dyDescent="0.25">
      <c r="A40" s="37">
        <v>11</v>
      </c>
      <c r="B40" s="16" t="s">
        <v>341</v>
      </c>
      <c r="C40" s="130">
        <v>8622</v>
      </c>
      <c r="D40" s="138">
        <v>31</v>
      </c>
      <c r="E40" s="63" t="s">
        <v>16</v>
      </c>
      <c r="F40" s="64">
        <v>0</v>
      </c>
      <c r="G40" s="64">
        <v>0</v>
      </c>
      <c r="H40" s="64">
        <v>0</v>
      </c>
      <c r="I40" s="1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46">
        <f t="shared" ref="X40:X54" si="2">SUM(F40:W40)</f>
        <v>0</v>
      </c>
    </row>
    <row r="41" spans="1:25" ht="20.100000000000001" customHeight="1" x14ac:dyDescent="0.25">
      <c r="A41" s="37">
        <v>12</v>
      </c>
      <c r="B41" s="16"/>
      <c r="C41" s="121"/>
      <c r="D41" s="121"/>
      <c r="E41" s="63" t="s">
        <v>16</v>
      </c>
      <c r="F41" s="64">
        <v>0</v>
      </c>
      <c r="G41" s="64">
        <v>0</v>
      </c>
      <c r="H41" s="64">
        <v>0</v>
      </c>
      <c r="I41" s="1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46">
        <f t="shared" si="2"/>
        <v>0</v>
      </c>
      <c r="Y41" s="38"/>
    </row>
    <row r="42" spans="1:25" ht="20.100000000000001" customHeight="1" x14ac:dyDescent="0.25">
      <c r="A42" s="67">
        <v>13</v>
      </c>
      <c r="B42" s="20"/>
      <c r="C42" s="145"/>
      <c r="D42" s="145"/>
      <c r="E42" s="63" t="s">
        <v>16</v>
      </c>
      <c r="F42" s="64">
        <v>0</v>
      </c>
      <c r="G42" s="64">
        <v>0</v>
      </c>
      <c r="H42" s="64">
        <v>0</v>
      </c>
      <c r="I42" s="1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46">
        <f t="shared" si="2"/>
        <v>0</v>
      </c>
      <c r="Y42" s="38"/>
    </row>
    <row r="43" spans="1:25" ht="18.75" customHeight="1" x14ac:dyDescent="0.25">
      <c r="A43" s="67">
        <v>14</v>
      </c>
      <c r="B43" s="129"/>
      <c r="C43" s="170"/>
      <c r="D43" s="170"/>
      <c r="E43" s="63" t="s">
        <v>16</v>
      </c>
      <c r="F43" s="64">
        <v>0</v>
      </c>
      <c r="G43" s="64">
        <v>0</v>
      </c>
      <c r="H43" s="64">
        <v>0</v>
      </c>
      <c r="I43" s="1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46">
        <f t="shared" si="2"/>
        <v>0</v>
      </c>
      <c r="Y43" s="38"/>
    </row>
    <row r="44" spans="1:25" ht="20.100000000000001" customHeight="1" x14ac:dyDescent="0.25">
      <c r="A44" s="67">
        <v>15</v>
      </c>
      <c r="B44" s="20"/>
      <c r="C44" s="145"/>
      <c r="D44" s="169"/>
      <c r="E44" s="63" t="s">
        <v>16</v>
      </c>
      <c r="F44" s="64">
        <v>0</v>
      </c>
      <c r="G44" s="64">
        <v>0</v>
      </c>
      <c r="H44" s="64">
        <v>0</v>
      </c>
      <c r="I44" s="1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46">
        <f t="shared" si="2"/>
        <v>0</v>
      </c>
    </row>
    <row r="45" spans="1:25" ht="20.100000000000001" customHeight="1" x14ac:dyDescent="0.25">
      <c r="A45" s="67">
        <v>16</v>
      </c>
      <c r="B45" s="20"/>
      <c r="C45" s="169"/>
      <c r="D45" s="169"/>
      <c r="E45" s="63" t="s">
        <v>16</v>
      </c>
      <c r="F45" s="64">
        <v>0</v>
      </c>
      <c r="G45" s="64">
        <v>0</v>
      </c>
      <c r="H45" s="64">
        <v>0</v>
      </c>
      <c r="I45" s="1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46">
        <f t="shared" si="2"/>
        <v>0</v>
      </c>
      <c r="Y45" s="38"/>
    </row>
    <row r="46" spans="1:25" ht="20.100000000000001" hidden="1" customHeight="1" x14ac:dyDescent="0.25">
      <c r="A46" s="37">
        <v>17</v>
      </c>
      <c r="B46" s="20"/>
      <c r="C46" s="169"/>
      <c r="D46" s="172"/>
      <c r="E46" s="65" t="s">
        <v>16</v>
      </c>
      <c r="F46" s="64">
        <v>0</v>
      </c>
      <c r="G46" s="64">
        <v>0</v>
      </c>
      <c r="H46" s="64">
        <v>0</v>
      </c>
      <c r="I46" s="1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46">
        <f t="shared" si="2"/>
        <v>0</v>
      </c>
      <c r="Y46" s="66"/>
    </row>
    <row r="47" spans="1:25" ht="20.100000000000001" hidden="1" customHeight="1" x14ac:dyDescent="0.25">
      <c r="A47" s="67">
        <v>18</v>
      </c>
      <c r="B47" s="176"/>
      <c r="C47" s="140"/>
      <c r="D47" s="177"/>
      <c r="E47" s="63" t="s">
        <v>16</v>
      </c>
      <c r="F47" s="64">
        <v>0</v>
      </c>
      <c r="G47" s="64">
        <v>0</v>
      </c>
      <c r="H47" s="64">
        <v>0</v>
      </c>
      <c r="I47" s="1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46">
        <f t="shared" si="2"/>
        <v>0</v>
      </c>
      <c r="Y47" s="38"/>
    </row>
    <row r="48" spans="1:25" ht="20.100000000000001" hidden="1" customHeight="1" x14ac:dyDescent="0.25">
      <c r="A48" s="67">
        <v>19</v>
      </c>
      <c r="B48" s="20"/>
      <c r="C48" s="145"/>
      <c r="D48" s="169"/>
      <c r="E48" s="63" t="s">
        <v>16</v>
      </c>
      <c r="F48" s="64">
        <v>0</v>
      </c>
      <c r="G48" s="64">
        <v>0</v>
      </c>
      <c r="H48" s="64">
        <v>0</v>
      </c>
      <c r="I48" s="1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46">
        <f t="shared" si="2"/>
        <v>0</v>
      </c>
    </row>
    <row r="49" spans="1:25" ht="20.100000000000001" hidden="1" customHeight="1" x14ac:dyDescent="0.25">
      <c r="A49" s="67">
        <v>20</v>
      </c>
      <c r="B49" s="20"/>
      <c r="C49" s="169"/>
      <c r="D49" s="169"/>
      <c r="E49" s="63" t="s">
        <v>16</v>
      </c>
      <c r="F49" s="64">
        <v>0</v>
      </c>
      <c r="G49" s="64">
        <v>0</v>
      </c>
      <c r="H49" s="64">
        <v>0</v>
      </c>
      <c r="I49" s="1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46">
        <f t="shared" si="2"/>
        <v>0</v>
      </c>
      <c r="Y49" s="38"/>
    </row>
    <row r="50" spans="1:25" ht="20.100000000000001" hidden="1" customHeight="1" x14ac:dyDescent="0.25">
      <c r="A50" s="67">
        <v>21</v>
      </c>
      <c r="B50" s="20"/>
      <c r="C50" s="169"/>
      <c r="D50" s="169"/>
      <c r="E50" s="63" t="s">
        <v>16</v>
      </c>
      <c r="F50" s="64">
        <v>0</v>
      </c>
      <c r="G50" s="64">
        <v>0</v>
      </c>
      <c r="H50" s="64">
        <v>0</v>
      </c>
      <c r="I50" s="1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46">
        <f t="shared" si="2"/>
        <v>0</v>
      </c>
      <c r="Y50" s="38"/>
    </row>
    <row r="51" spans="1:25" ht="20.100000000000001" hidden="1" customHeight="1" x14ac:dyDescent="0.25">
      <c r="A51" s="67">
        <v>22</v>
      </c>
      <c r="B51" s="16"/>
      <c r="C51" s="130"/>
      <c r="D51" s="130"/>
      <c r="E51" s="63" t="s">
        <v>16</v>
      </c>
      <c r="F51" s="64">
        <v>0</v>
      </c>
      <c r="G51" s="64">
        <v>0</v>
      </c>
      <c r="H51" s="64">
        <v>0</v>
      </c>
      <c r="I51" s="1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46">
        <f t="shared" si="2"/>
        <v>0</v>
      </c>
      <c r="Y51" s="38"/>
    </row>
    <row r="52" spans="1:25" ht="20.100000000000001" hidden="1" customHeight="1" x14ac:dyDescent="0.25">
      <c r="A52" s="67">
        <v>23</v>
      </c>
      <c r="B52" s="20"/>
      <c r="C52" s="145"/>
      <c r="D52" s="169"/>
      <c r="E52" s="63" t="s">
        <v>16</v>
      </c>
      <c r="F52" s="64">
        <v>0</v>
      </c>
      <c r="G52" s="64">
        <v>0</v>
      </c>
      <c r="H52" s="64">
        <v>0</v>
      </c>
      <c r="I52" s="1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46">
        <f t="shared" si="2"/>
        <v>0</v>
      </c>
    </row>
    <row r="53" spans="1:25" ht="20.100000000000001" hidden="1" customHeight="1" x14ac:dyDescent="0.25">
      <c r="A53" s="67">
        <v>24</v>
      </c>
      <c r="B53" s="20"/>
      <c r="C53" s="169"/>
      <c r="D53" s="145"/>
      <c r="E53" s="63" t="s">
        <v>16</v>
      </c>
      <c r="F53" s="64">
        <v>0</v>
      </c>
      <c r="G53" s="64">
        <v>0</v>
      </c>
      <c r="H53" s="64">
        <v>0</v>
      </c>
      <c r="I53" s="1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46">
        <f t="shared" si="2"/>
        <v>0</v>
      </c>
    </row>
    <row r="54" spans="1:25" ht="20.100000000000001" hidden="1" customHeight="1" x14ac:dyDescent="0.25">
      <c r="A54" s="67">
        <v>25</v>
      </c>
      <c r="B54" s="20"/>
      <c r="C54" s="169"/>
      <c r="D54" s="145"/>
      <c r="E54" s="63" t="s">
        <v>16</v>
      </c>
      <c r="F54" s="64">
        <v>0</v>
      </c>
      <c r="G54" s="64">
        <v>0</v>
      </c>
      <c r="H54" s="64">
        <v>0</v>
      </c>
      <c r="I54" s="1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46">
        <f t="shared" si="2"/>
        <v>0</v>
      </c>
    </row>
    <row r="55" spans="1:25" ht="20.100000000000001" customHeight="1" x14ac:dyDescent="0.25">
      <c r="A55" s="68"/>
    </row>
    <row r="56" spans="1:25" ht="20.100000000000001" customHeight="1" x14ac:dyDescent="0.25">
      <c r="A56" s="39" t="s">
        <v>0</v>
      </c>
      <c r="B56" s="39" t="s">
        <v>1</v>
      </c>
      <c r="C56" s="39" t="s">
        <v>10</v>
      </c>
      <c r="D56" s="40" t="s">
        <v>14</v>
      </c>
      <c r="E56" s="40" t="s">
        <v>13</v>
      </c>
      <c r="F56" s="41" t="s">
        <v>2</v>
      </c>
      <c r="G56" s="41" t="s">
        <v>3</v>
      </c>
      <c r="H56" s="42" t="s">
        <v>2</v>
      </c>
      <c r="I56" s="42" t="s">
        <v>3</v>
      </c>
      <c r="J56" s="43" t="s">
        <v>2</v>
      </c>
      <c r="K56" s="43" t="s">
        <v>3</v>
      </c>
      <c r="L56" s="41" t="s">
        <v>2</v>
      </c>
      <c r="M56" s="41" t="s">
        <v>3</v>
      </c>
      <c r="N56" s="42" t="s">
        <v>2</v>
      </c>
      <c r="O56" s="123" t="s">
        <v>3</v>
      </c>
      <c r="P56" s="43" t="s">
        <v>2</v>
      </c>
      <c r="Q56" s="124" t="s">
        <v>3</v>
      </c>
      <c r="R56" s="41" t="s">
        <v>2</v>
      </c>
      <c r="S56" s="122" t="s">
        <v>3</v>
      </c>
      <c r="T56" s="42" t="s">
        <v>2</v>
      </c>
      <c r="U56" s="42" t="s">
        <v>3</v>
      </c>
      <c r="V56" s="43" t="s">
        <v>2</v>
      </c>
      <c r="W56" s="43" t="s">
        <v>3</v>
      </c>
      <c r="X56" s="71" t="s">
        <v>4</v>
      </c>
      <c r="Y56" s="38"/>
    </row>
    <row r="57" spans="1:25" ht="20.100000000000001" customHeight="1" x14ac:dyDescent="0.25">
      <c r="A57" s="37">
        <v>1</v>
      </c>
      <c r="B57" s="20" t="s">
        <v>12</v>
      </c>
      <c r="C57" s="51">
        <v>1069</v>
      </c>
      <c r="D57" s="47">
        <v>78</v>
      </c>
      <c r="E57" s="141" t="s">
        <v>54</v>
      </c>
      <c r="F57" s="57">
        <v>16</v>
      </c>
      <c r="G57" s="57">
        <v>16</v>
      </c>
      <c r="H57" s="57">
        <v>16</v>
      </c>
      <c r="I57" s="21">
        <v>20</v>
      </c>
      <c r="J57" s="57">
        <v>16</v>
      </c>
      <c r="K57" s="57">
        <v>16</v>
      </c>
      <c r="L57" s="57">
        <v>13</v>
      </c>
      <c r="M57" s="57">
        <v>16</v>
      </c>
      <c r="N57" s="57">
        <v>25</v>
      </c>
      <c r="O57" s="57">
        <v>25</v>
      </c>
      <c r="P57" s="57">
        <v>25</v>
      </c>
      <c r="Q57" s="21">
        <v>25</v>
      </c>
      <c r="R57" s="57">
        <v>16</v>
      </c>
      <c r="S57" s="57">
        <v>16</v>
      </c>
      <c r="T57" s="57">
        <v>25</v>
      </c>
      <c r="U57" s="57">
        <v>25</v>
      </c>
      <c r="V57" s="57">
        <v>25</v>
      </c>
      <c r="W57" s="57">
        <v>25</v>
      </c>
      <c r="X57" s="46">
        <f t="shared" ref="X57:X77" si="3">SUM(F57:W57)</f>
        <v>361</v>
      </c>
      <c r="Y57" s="38"/>
    </row>
    <row r="58" spans="1:25" ht="20.100000000000001" customHeight="1" x14ac:dyDescent="0.25">
      <c r="A58" s="37">
        <v>2</v>
      </c>
      <c r="B58" s="11" t="s">
        <v>298</v>
      </c>
      <c r="C58" s="12">
        <v>2273</v>
      </c>
      <c r="D58" s="12">
        <v>165</v>
      </c>
      <c r="E58" s="141" t="s">
        <v>54</v>
      </c>
      <c r="F58" s="57">
        <v>0</v>
      </c>
      <c r="G58" s="57">
        <v>0</v>
      </c>
      <c r="H58" s="57">
        <v>0</v>
      </c>
      <c r="I58" s="21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21">
        <v>79</v>
      </c>
      <c r="R58" s="57">
        <v>13</v>
      </c>
      <c r="S58" s="57">
        <v>13</v>
      </c>
      <c r="T58" s="57">
        <v>16</v>
      </c>
      <c r="U58" s="57">
        <v>20</v>
      </c>
      <c r="V58" s="57">
        <v>20</v>
      </c>
      <c r="W58" s="57">
        <v>20</v>
      </c>
      <c r="X58" s="46">
        <f t="shared" si="3"/>
        <v>181</v>
      </c>
    </row>
    <row r="59" spans="1:25" ht="20.100000000000001" customHeight="1" x14ac:dyDescent="0.25">
      <c r="A59" s="37">
        <v>3</v>
      </c>
      <c r="B59" s="178" t="s">
        <v>23</v>
      </c>
      <c r="C59" s="179">
        <v>1450</v>
      </c>
      <c r="D59" s="199">
        <v>90</v>
      </c>
      <c r="E59" s="141" t="s">
        <v>54</v>
      </c>
      <c r="F59" s="180">
        <v>20</v>
      </c>
      <c r="G59" s="180">
        <v>20</v>
      </c>
      <c r="H59" s="180">
        <v>20</v>
      </c>
      <c r="I59" s="181">
        <v>25</v>
      </c>
      <c r="J59" s="180">
        <v>25</v>
      </c>
      <c r="K59" s="180">
        <v>25</v>
      </c>
      <c r="L59" s="180">
        <v>20</v>
      </c>
      <c r="M59" s="180">
        <v>20</v>
      </c>
      <c r="N59" s="181" t="s">
        <v>107</v>
      </c>
      <c r="O59" s="181" t="s">
        <v>81</v>
      </c>
      <c r="P59" s="57">
        <v>0</v>
      </c>
      <c r="Q59" s="21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46">
        <f t="shared" si="3"/>
        <v>175</v>
      </c>
      <c r="Y59" s="38"/>
    </row>
    <row r="60" spans="1:25" ht="20.100000000000001" customHeight="1" x14ac:dyDescent="0.25">
      <c r="A60" s="37">
        <v>4</v>
      </c>
      <c r="B60" s="20" t="s">
        <v>167</v>
      </c>
      <c r="C60" s="51">
        <v>2127</v>
      </c>
      <c r="D60" s="47">
        <v>52</v>
      </c>
      <c r="E60" s="141" t="s">
        <v>54</v>
      </c>
      <c r="F60" s="57">
        <v>0</v>
      </c>
      <c r="G60" s="57">
        <v>0</v>
      </c>
      <c r="H60" s="57">
        <v>0</v>
      </c>
      <c r="I60" s="21">
        <f>SUM(73*0.9)</f>
        <v>65.7</v>
      </c>
      <c r="J60" s="57">
        <v>20</v>
      </c>
      <c r="K60" s="57">
        <v>20</v>
      </c>
      <c r="L60" s="57">
        <v>0</v>
      </c>
      <c r="M60" s="57">
        <v>0</v>
      </c>
      <c r="N60" s="57">
        <v>20</v>
      </c>
      <c r="O60" s="57">
        <v>20</v>
      </c>
      <c r="P60" s="57">
        <v>0</v>
      </c>
      <c r="Q60" s="21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46">
        <f t="shared" si="3"/>
        <v>145.69999999999999</v>
      </c>
      <c r="Y60" s="38"/>
    </row>
    <row r="61" spans="1:25" ht="20.100000000000001" customHeight="1" x14ac:dyDescent="0.25">
      <c r="A61" s="67">
        <v>5</v>
      </c>
      <c r="B61" s="20" t="s">
        <v>40</v>
      </c>
      <c r="C61" s="51">
        <v>150448</v>
      </c>
      <c r="D61" s="47">
        <v>9</v>
      </c>
      <c r="E61" s="141" t="s">
        <v>54</v>
      </c>
      <c r="F61" s="57">
        <v>10</v>
      </c>
      <c r="G61" s="57">
        <v>13</v>
      </c>
      <c r="H61" s="57">
        <v>11</v>
      </c>
      <c r="I61" s="21">
        <v>9</v>
      </c>
      <c r="J61" s="57">
        <v>13</v>
      </c>
      <c r="K61" s="57">
        <v>13</v>
      </c>
      <c r="L61" s="57">
        <v>16</v>
      </c>
      <c r="M61" s="57">
        <v>13</v>
      </c>
      <c r="N61" s="57">
        <v>0</v>
      </c>
      <c r="O61" s="57">
        <v>0</v>
      </c>
      <c r="P61" s="57">
        <v>20</v>
      </c>
      <c r="Q61" s="21">
        <v>20</v>
      </c>
      <c r="R61" s="57">
        <v>0</v>
      </c>
      <c r="S61" s="57">
        <v>0</v>
      </c>
      <c r="T61" s="21" t="s">
        <v>107</v>
      </c>
      <c r="U61" s="21" t="s">
        <v>81</v>
      </c>
      <c r="V61" s="57">
        <v>0</v>
      </c>
      <c r="W61" s="57">
        <v>0</v>
      </c>
      <c r="X61" s="46">
        <f t="shared" si="3"/>
        <v>138</v>
      </c>
      <c r="Y61" s="38"/>
    </row>
    <row r="62" spans="1:25" ht="20.100000000000001" customHeight="1" x14ac:dyDescent="0.25">
      <c r="A62" s="37">
        <v>6</v>
      </c>
      <c r="B62" s="11" t="s">
        <v>296</v>
      </c>
      <c r="C62" s="12">
        <v>7297</v>
      </c>
      <c r="D62" s="12">
        <v>67</v>
      </c>
      <c r="E62" s="141" t="s">
        <v>54</v>
      </c>
      <c r="F62" s="57">
        <v>0</v>
      </c>
      <c r="G62" s="57">
        <v>0</v>
      </c>
      <c r="H62" s="57">
        <v>0</v>
      </c>
      <c r="I62" s="21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21">
        <v>62</v>
      </c>
      <c r="R62" s="57">
        <v>0</v>
      </c>
      <c r="S62" s="57">
        <v>0</v>
      </c>
      <c r="T62" s="57">
        <v>13</v>
      </c>
      <c r="U62" s="57">
        <v>16</v>
      </c>
      <c r="V62" s="57">
        <v>13</v>
      </c>
      <c r="W62" s="57">
        <v>13</v>
      </c>
      <c r="X62" s="46">
        <f t="shared" si="3"/>
        <v>117</v>
      </c>
      <c r="Y62" s="38"/>
    </row>
    <row r="63" spans="1:25" ht="20.100000000000001" customHeight="1" x14ac:dyDescent="0.25">
      <c r="A63" s="37">
        <v>7</v>
      </c>
      <c r="B63" s="178" t="s">
        <v>172</v>
      </c>
      <c r="C63" s="179"/>
      <c r="D63" s="179">
        <v>27</v>
      </c>
      <c r="E63" s="141" t="s">
        <v>54</v>
      </c>
      <c r="F63" s="180">
        <v>0</v>
      </c>
      <c r="G63" s="180">
        <v>0</v>
      </c>
      <c r="H63" s="180">
        <v>0</v>
      </c>
      <c r="I63" s="181">
        <v>0</v>
      </c>
      <c r="J63" s="180">
        <v>0</v>
      </c>
      <c r="K63" s="180">
        <v>0</v>
      </c>
      <c r="L63" s="180">
        <v>25</v>
      </c>
      <c r="M63" s="180">
        <v>25</v>
      </c>
      <c r="N63" s="180">
        <v>0</v>
      </c>
      <c r="O63" s="180">
        <v>0</v>
      </c>
      <c r="P63" s="57">
        <v>0</v>
      </c>
      <c r="Q63" s="21">
        <v>0</v>
      </c>
      <c r="R63" s="57">
        <v>25</v>
      </c>
      <c r="S63" s="57">
        <v>25</v>
      </c>
      <c r="T63" s="57">
        <v>0</v>
      </c>
      <c r="U63" s="57">
        <v>0</v>
      </c>
      <c r="V63" s="57">
        <v>0</v>
      </c>
      <c r="W63" s="57">
        <v>0</v>
      </c>
      <c r="X63" s="46">
        <f t="shared" si="3"/>
        <v>100</v>
      </c>
      <c r="Y63" s="38"/>
    </row>
    <row r="64" spans="1:25" ht="20.100000000000001" customHeight="1" x14ac:dyDescent="0.25">
      <c r="A64" s="37">
        <v>8</v>
      </c>
      <c r="B64" s="150" t="s">
        <v>106</v>
      </c>
      <c r="C64" s="151">
        <v>2430</v>
      </c>
      <c r="D64" s="152">
        <v>13</v>
      </c>
      <c r="E64" s="141" t="s">
        <v>54</v>
      </c>
      <c r="F64" s="153">
        <v>25</v>
      </c>
      <c r="G64" s="153">
        <v>25</v>
      </c>
      <c r="H64" s="153">
        <v>25</v>
      </c>
      <c r="I64" s="154">
        <v>13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21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46">
        <f t="shared" si="3"/>
        <v>88</v>
      </c>
      <c r="Y64" s="38"/>
    </row>
    <row r="65" spans="1:25" ht="20.100000000000001" customHeight="1" x14ac:dyDescent="0.25">
      <c r="A65" s="67">
        <v>9</v>
      </c>
      <c r="B65" s="11" t="s">
        <v>260</v>
      </c>
      <c r="C65" s="12">
        <v>3448</v>
      </c>
      <c r="D65" s="54">
        <v>63</v>
      </c>
      <c r="E65" s="141" t="s">
        <v>54</v>
      </c>
      <c r="F65" s="57">
        <v>0</v>
      </c>
      <c r="G65" s="57">
        <v>0</v>
      </c>
      <c r="H65" s="57">
        <v>0</v>
      </c>
      <c r="I65" s="21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16</v>
      </c>
      <c r="Q65" s="21" t="s">
        <v>81</v>
      </c>
      <c r="R65" s="57">
        <v>20</v>
      </c>
      <c r="S65" s="57">
        <v>20</v>
      </c>
      <c r="T65" s="57">
        <v>0</v>
      </c>
      <c r="U65" s="57">
        <v>0</v>
      </c>
      <c r="V65" s="57">
        <v>16</v>
      </c>
      <c r="W65" s="57">
        <v>16</v>
      </c>
      <c r="X65" s="46">
        <f t="shared" si="3"/>
        <v>88</v>
      </c>
      <c r="Y65" s="38"/>
    </row>
    <row r="66" spans="1:25" ht="20.100000000000001" customHeight="1" x14ac:dyDescent="0.25">
      <c r="A66" s="67">
        <v>10</v>
      </c>
      <c r="B66" s="11" t="s">
        <v>297</v>
      </c>
      <c r="C66" s="186">
        <v>2200</v>
      </c>
      <c r="D66" s="12">
        <v>85</v>
      </c>
      <c r="E66" s="141" t="s">
        <v>54</v>
      </c>
      <c r="F66" s="57">
        <v>0</v>
      </c>
      <c r="G66" s="57">
        <v>0</v>
      </c>
      <c r="H66" s="57">
        <v>0</v>
      </c>
      <c r="I66" s="21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21">
        <v>57</v>
      </c>
      <c r="R66" s="57">
        <v>11</v>
      </c>
      <c r="S66" s="57">
        <v>11</v>
      </c>
      <c r="T66" s="57">
        <v>0</v>
      </c>
      <c r="U66" s="57">
        <v>0</v>
      </c>
      <c r="V66" s="57">
        <v>0</v>
      </c>
      <c r="W66" s="57">
        <v>0</v>
      </c>
      <c r="X66" s="46">
        <f t="shared" si="3"/>
        <v>79</v>
      </c>
      <c r="Y66" s="38"/>
    </row>
    <row r="67" spans="1:25" ht="20.100000000000001" customHeight="1" x14ac:dyDescent="0.25">
      <c r="A67" s="67">
        <v>11</v>
      </c>
      <c r="B67" s="20" t="s">
        <v>179</v>
      </c>
      <c r="C67" s="51">
        <v>2556</v>
      </c>
      <c r="D67" s="47">
        <v>69</v>
      </c>
      <c r="E67" s="141" t="s">
        <v>54</v>
      </c>
      <c r="F67" s="57">
        <v>0</v>
      </c>
      <c r="G67" s="57">
        <v>0</v>
      </c>
      <c r="H67" s="57">
        <v>0</v>
      </c>
      <c r="I67" s="21">
        <v>0</v>
      </c>
      <c r="J67" s="57">
        <v>0</v>
      </c>
      <c r="K67" s="57">
        <v>0</v>
      </c>
      <c r="L67" s="57">
        <v>11</v>
      </c>
      <c r="M67" s="57">
        <v>11</v>
      </c>
      <c r="N67" s="57">
        <v>0</v>
      </c>
      <c r="O67" s="57">
        <v>0</v>
      </c>
      <c r="P67" s="57">
        <v>11</v>
      </c>
      <c r="Q67" s="21">
        <v>13</v>
      </c>
      <c r="R67" s="57">
        <v>0</v>
      </c>
      <c r="S67" s="57">
        <v>0</v>
      </c>
      <c r="T67" s="57">
        <v>20</v>
      </c>
      <c r="U67" s="57">
        <v>13</v>
      </c>
      <c r="V67" s="57">
        <v>0</v>
      </c>
      <c r="W67" s="57">
        <v>0</v>
      </c>
      <c r="X67" s="46">
        <f t="shared" si="3"/>
        <v>79</v>
      </c>
      <c r="Y67" s="38"/>
    </row>
    <row r="68" spans="1:25" ht="19.5" customHeight="1" x14ac:dyDescent="0.25">
      <c r="A68" s="67">
        <v>12</v>
      </c>
      <c r="B68" s="11" t="s">
        <v>299</v>
      </c>
      <c r="C68" s="12">
        <v>6113</v>
      </c>
      <c r="D68" s="12">
        <v>83</v>
      </c>
      <c r="E68" s="141" t="s">
        <v>54</v>
      </c>
      <c r="F68" s="57">
        <v>0</v>
      </c>
      <c r="G68" s="57">
        <v>0</v>
      </c>
      <c r="H68" s="57">
        <v>0</v>
      </c>
      <c r="I68" s="21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21">
        <v>73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46">
        <f t="shared" si="3"/>
        <v>73</v>
      </c>
      <c r="Y68" s="38"/>
    </row>
    <row r="69" spans="1:25" ht="19.5" customHeight="1" x14ac:dyDescent="0.25">
      <c r="A69" s="67">
        <v>13</v>
      </c>
      <c r="B69" s="11" t="s">
        <v>251</v>
      </c>
      <c r="C69" s="23">
        <v>8711</v>
      </c>
      <c r="D69" s="54">
        <v>202</v>
      </c>
      <c r="E69" s="141" t="s">
        <v>54</v>
      </c>
      <c r="F69" s="57">
        <v>0</v>
      </c>
      <c r="G69" s="57">
        <v>0</v>
      </c>
      <c r="H69" s="57">
        <v>0</v>
      </c>
      <c r="I69" s="21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f>SUM(73*0.7)</f>
        <v>51.099999999999994</v>
      </c>
      <c r="P69" s="57">
        <v>0</v>
      </c>
      <c r="Q69" s="21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46">
        <f t="shared" si="3"/>
        <v>51.099999999999994</v>
      </c>
      <c r="Y69" s="38"/>
    </row>
    <row r="70" spans="1:25" ht="19.5" customHeight="1" x14ac:dyDescent="0.25">
      <c r="A70" s="67">
        <v>14</v>
      </c>
      <c r="B70" s="20" t="s">
        <v>125</v>
      </c>
      <c r="C70" s="51">
        <v>2240</v>
      </c>
      <c r="D70" s="47">
        <v>24</v>
      </c>
      <c r="E70" s="141" t="s">
        <v>54</v>
      </c>
      <c r="F70" s="57">
        <v>0</v>
      </c>
      <c r="G70" s="57">
        <v>0</v>
      </c>
      <c r="H70" s="57">
        <v>10</v>
      </c>
      <c r="I70" s="21">
        <v>11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13</v>
      </c>
      <c r="Q70" s="21">
        <v>16</v>
      </c>
      <c r="R70" s="21" t="s">
        <v>81</v>
      </c>
      <c r="S70" s="21" t="s">
        <v>107</v>
      </c>
      <c r="T70" s="57">
        <v>0</v>
      </c>
      <c r="U70" s="57">
        <v>0</v>
      </c>
      <c r="V70" s="57">
        <v>0</v>
      </c>
      <c r="W70" s="57">
        <v>0</v>
      </c>
      <c r="X70" s="46">
        <f t="shared" si="3"/>
        <v>50</v>
      </c>
      <c r="Y70" s="38"/>
    </row>
    <row r="71" spans="1:25" ht="19.5" customHeight="1" x14ac:dyDescent="0.25">
      <c r="A71" s="67">
        <v>15</v>
      </c>
      <c r="B71" s="20" t="s">
        <v>295</v>
      </c>
      <c r="C71" s="12">
        <v>24600</v>
      </c>
      <c r="D71" s="14">
        <v>34</v>
      </c>
      <c r="E71" s="141" t="s">
        <v>54</v>
      </c>
      <c r="F71" s="57">
        <v>0</v>
      </c>
      <c r="G71" s="57">
        <v>0</v>
      </c>
      <c r="H71" s="57">
        <v>0</v>
      </c>
      <c r="I71" s="21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21">
        <v>43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46">
        <f t="shared" si="3"/>
        <v>43</v>
      </c>
      <c r="Y71" s="38"/>
    </row>
    <row r="72" spans="1:25" ht="19.5" customHeight="1" x14ac:dyDescent="0.25">
      <c r="A72" s="67">
        <v>16</v>
      </c>
      <c r="B72" s="20" t="s">
        <v>36</v>
      </c>
      <c r="C72" s="51">
        <v>17013</v>
      </c>
      <c r="D72" s="76">
        <v>19</v>
      </c>
      <c r="E72" s="141" t="s">
        <v>54</v>
      </c>
      <c r="F72" s="57">
        <v>13</v>
      </c>
      <c r="G72" s="57">
        <v>11</v>
      </c>
      <c r="H72" s="57">
        <v>7</v>
      </c>
      <c r="I72" s="21">
        <v>10</v>
      </c>
      <c r="J72" s="57">
        <v>0</v>
      </c>
      <c r="K72" s="57">
        <v>0</v>
      </c>
      <c r="L72" s="57">
        <v>0</v>
      </c>
      <c r="M72" s="57">
        <v>0</v>
      </c>
      <c r="N72" s="21" t="s">
        <v>81</v>
      </c>
      <c r="O72" s="21" t="s">
        <v>81</v>
      </c>
      <c r="P72" s="57">
        <v>0</v>
      </c>
      <c r="Q72" s="21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46">
        <f t="shared" si="3"/>
        <v>41</v>
      </c>
      <c r="Y72" s="38"/>
    </row>
    <row r="73" spans="1:25" ht="19.5" customHeight="1" x14ac:dyDescent="0.25">
      <c r="A73" s="67">
        <v>17</v>
      </c>
      <c r="B73" s="20" t="s">
        <v>31</v>
      </c>
      <c r="C73" s="194">
        <v>13549</v>
      </c>
      <c r="D73" s="47">
        <v>911</v>
      </c>
      <c r="E73" s="141" t="s">
        <v>54</v>
      </c>
      <c r="F73" s="57">
        <v>11</v>
      </c>
      <c r="G73" s="21" t="s">
        <v>81</v>
      </c>
      <c r="H73" s="57">
        <v>0</v>
      </c>
      <c r="I73" s="21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10</v>
      </c>
      <c r="Q73" s="21">
        <v>11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46">
        <f t="shared" si="3"/>
        <v>32</v>
      </c>
      <c r="Y73" s="38"/>
    </row>
    <row r="74" spans="1:25" ht="19.5" customHeight="1" x14ac:dyDescent="0.25">
      <c r="A74" s="67">
        <v>18</v>
      </c>
      <c r="B74" s="187" t="s">
        <v>123</v>
      </c>
      <c r="C74" s="51">
        <v>1712</v>
      </c>
      <c r="D74" s="195">
        <v>42</v>
      </c>
      <c r="E74" s="141" t="s">
        <v>54</v>
      </c>
      <c r="F74" s="57">
        <v>0</v>
      </c>
      <c r="G74" s="57">
        <v>0</v>
      </c>
      <c r="H74" s="57">
        <v>13</v>
      </c>
      <c r="I74" s="21">
        <v>16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21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46">
        <f t="shared" si="3"/>
        <v>29</v>
      </c>
      <c r="Y74" s="38"/>
    </row>
    <row r="75" spans="1:25" ht="19.5" customHeight="1" x14ac:dyDescent="0.25">
      <c r="A75" s="67">
        <v>19</v>
      </c>
      <c r="B75" s="190" t="s">
        <v>32</v>
      </c>
      <c r="C75" s="191">
        <v>13266</v>
      </c>
      <c r="D75" s="76">
        <v>166</v>
      </c>
      <c r="E75" s="141" t="s">
        <v>54</v>
      </c>
      <c r="F75" s="21" t="s">
        <v>107</v>
      </c>
      <c r="G75" s="21" t="s">
        <v>107</v>
      </c>
      <c r="H75" s="57">
        <v>0</v>
      </c>
      <c r="I75" s="21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21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46">
        <f t="shared" si="3"/>
        <v>0</v>
      </c>
      <c r="Y75" s="38"/>
    </row>
    <row r="76" spans="1:25" ht="19.5" customHeight="1" x14ac:dyDescent="0.25">
      <c r="A76" s="67">
        <v>20</v>
      </c>
      <c r="B76" s="20" t="s">
        <v>33</v>
      </c>
      <c r="C76" s="51">
        <v>11270</v>
      </c>
      <c r="D76" s="76">
        <v>39</v>
      </c>
      <c r="E76" s="141" t="s">
        <v>54</v>
      </c>
      <c r="F76" s="21" t="s">
        <v>107</v>
      </c>
      <c r="G76" s="21" t="s">
        <v>81</v>
      </c>
      <c r="H76" s="57">
        <v>0</v>
      </c>
      <c r="I76" s="21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21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46">
        <f t="shared" si="3"/>
        <v>0</v>
      </c>
      <c r="Y76" s="38"/>
    </row>
    <row r="77" spans="1:25" ht="19.5" customHeight="1" x14ac:dyDescent="0.25">
      <c r="A77" s="67">
        <v>21</v>
      </c>
      <c r="B77" s="11" t="s">
        <v>338</v>
      </c>
      <c r="C77" s="12"/>
      <c r="D77" s="54">
        <v>68</v>
      </c>
      <c r="E77" s="141" t="s">
        <v>54</v>
      </c>
      <c r="F77" s="57">
        <v>0</v>
      </c>
      <c r="G77" s="57">
        <v>0</v>
      </c>
      <c r="H77" s="57">
        <v>0</v>
      </c>
      <c r="I77" s="21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21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46">
        <f t="shared" si="3"/>
        <v>0</v>
      </c>
      <c r="Y77" s="38"/>
    </row>
    <row r="78" spans="1:25" ht="20.100000000000001" customHeight="1" x14ac:dyDescent="0.25">
      <c r="A78" s="67">
        <v>22</v>
      </c>
      <c r="B78" s="20"/>
      <c r="C78" s="51"/>
      <c r="D78" s="47"/>
      <c r="E78" s="141" t="s">
        <v>54</v>
      </c>
      <c r="F78" s="57">
        <v>0</v>
      </c>
      <c r="G78" s="57">
        <v>0</v>
      </c>
      <c r="H78" s="57">
        <v>0</v>
      </c>
      <c r="I78" s="21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21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46">
        <f t="shared" ref="X78" si="4">SUM(F78:W78)</f>
        <v>0</v>
      </c>
      <c r="Y78" s="38"/>
    </row>
    <row r="79" spans="1:25" ht="19.5" customHeight="1" x14ac:dyDescent="0.25">
      <c r="A79" s="68"/>
      <c r="B79" s="161" t="s">
        <v>249</v>
      </c>
      <c r="C79" s="162"/>
      <c r="D79" s="162"/>
      <c r="E79" s="162"/>
      <c r="F79" s="163"/>
      <c r="G79" s="163"/>
      <c r="H79" s="163"/>
      <c r="I79" s="164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60"/>
    </row>
    <row r="80" spans="1:25" ht="19.5" customHeight="1" x14ac:dyDescent="0.25">
      <c r="A80" s="68"/>
      <c r="B80" s="161" t="s">
        <v>250</v>
      </c>
      <c r="C80" s="162"/>
      <c r="D80" s="162"/>
      <c r="E80" s="162"/>
      <c r="F80" s="163"/>
      <c r="G80" s="163"/>
      <c r="H80" s="163"/>
      <c r="I80" s="164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60"/>
    </row>
    <row r="81" spans="1:25" ht="20.100000000000001" hidden="1" customHeight="1" x14ac:dyDescent="0.25">
      <c r="A81" s="70"/>
      <c r="Y81" s="38"/>
    </row>
    <row r="82" spans="1:25" ht="20.100000000000001" customHeight="1" x14ac:dyDescent="0.25">
      <c r="A82" s="39" t="s">
        <v>0</v>
      </c>
      <c r="B82" s="39" t="s">
        <v>1</v>
      </c>
      <c r="C82" s="39" t="s">
        <v>10</v>
      </c>
      <c r="D82" s="40" t="s">
        <v>14</v>
      </c>
      <c r="E82" s="40" t="s">
        <v>13</v>
      </c>
      <c r="F82" s="41" t="s">
        <v>2</v>
      </c>
      <c r="G82" s="41" t="s">
        <v>3</v>
      </c>
      <c r="H82" s="42" t="s">
        <v>2</v>
      </c>
      <c r="I82" s="42" t="s">
        <v>3</v>
      </c>
      <c r="J82" s="43" t="s">
        <v>2</v>
      </c>
      <c r="K82" s="43" t="s">
        <v>3</v>
      </c>
      <c r="L82" s="41" t="s">
        <v>2</v>
      </c>
      <c r="M82" s="41" t="s">
        <v>3</v>
      </c>
      <c r="N82" s="42" t="s">
        <v>2</v>
      </c>
      <c r="O82" s="123" t="s">
        <v>3</v>
      </c>
      <c r="P82" s="43" t="s">
        <v>2</v>
      </c>
      <c r="Q82" s="124" t="s">
        <v>3</v>
      </c>
      <c r="R82" s="41" t="s">
        <v>2</v>
      </c>
      <c r="S82" s="122" t="s">
        <v>3</v>
      </c>
      <c r="T82" s="42" t="s">
        <v>2</v>
      </c>
      <c r="U82" s="42" t="s">
        <v>3</v>
      </c>
      <c r="V82" s="43" t="s">
        <v>2</v>
      </c>
      <c r="W82" s="43" t="s">
        <v>3</v>
      </c>
      <c r="X82" s="71" t="s">
        <v>4</v>
      </c>
      <c r="Y82" s="38"/>
    </row>
    <row r="83" spans="1:25" ht="20.100000000000001" customHeight="1" x14ac:dyDescent="0.25">
      <c r="A83" s="37">
        <v>1</v>
      </c>
      <c r="B83" s="20" t="s">
        <v>30</v>
      </c>
      <c r="C83" s="58">
        <v>2430</v>
      </c>
      <c r="D83" s="47">
        <v>13</v>
      </c>
      <c r="E83" s="72" t="s">
        <v>17</v>
      </c>
      <c r="F83" s="144">
        <v>12.5</v>
      </c>
      <c r="G83" s="144">
        <v>12.5</v>
      </c>
      <c r="H83" s="57">
        <v>25</v>
      </c>
      <c r="I83" s="21">
        <v>16</v>
      </c>
      <c r="J83" s="57">
        <v>10</v>
      </c>
      <c r="K83" s="57">
        <v>10</v>
      </c>
      <c r="L83" s="144">
        <v>12.5</v>
      </c>
      <c r="M83" s="144">
        <v>12.5</v>
      </c>
      <c r="N83" s="144">
        <v>12.5</v>
      </c>
      <c r="O83" s="144">
        <v>12.5</v>
      </c>
      <c r="P83" s="144">
        <v>12.5</v>
      </c>
      <c r="Q83" s="185">
        <v>12.5</v>
      </c>
      <c r="R83" s="185">
        <v>12.5</v>
      </c>
      <c r="S83" s="144">
        <v>12.5</v>
      </c>
      <c r="T83" s="57">
        <v>25</v>
      </c>
      <c r="U83" s="57">
        <v>25</v>
      </c>
      <c r="V83" s="185">
        <v>12.5</v>
      </c>
      <c r="W83" s="185">
        <v>12.5</v>
      </c>
      <c r="X83" s="46">
        <f t="shared" ref="X83:X89" si="5">SUM(F83:W83)</f>
        <v>261</v>
      </c>
      <c r="Y83" s="38"/>
    </row>
    <row r="84" spans="1:25" ht="20.100000000000001" customHeight="1" x14ac:dyDescent="0.25">
      <c r="A84" s="37">
        <v>2</v>
      </c>
      <c r="B84" s="20" t="s">
        <v>298</v>
      </c>
      <c r="C84" s="169">
        <v>2273</v>
      </c>
      <c r="D84" s="169">
        <v>165</v>
      </c>
      <c r="E84" s="72" t="s">
        <v>17</v>
      </c>
      <c r="F84" s="57">
        <v>0</v>
      </c>
      <c r="G84" s="57">
        <v>0</v>
      </c>
      <c r="H84" s="57">
        <v>0</v>
      </c>
      <c r="I84" s="21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21">
        <f>SUM(145*0.5)</f>
        <v>72.5</v>
      </c>
      <c r="R84" s="57">
        <v>10</v>
      </c>
      <c r="S84" s="57">
        <v>10</v>
      </c>
      <c r="T84" s="57">
        <v>16</v>
      </c>
      <c r="U84" s="57">
        <v>20</v>
      </c>
      <c r="V84" s="57">
        <v>10</v>
      </c>
      <c r="W84" s="57">
        <v>10</v>
      </c>
      <c r="X84" s="46">
        <f t="shared" si="5"/>
        <v>148.5</v>
      </c>
    </row>
    <row r="85" spans="1:25" ht="20.100000000000001" customHeight="1" x14ac:dyDescent="0.25">
      <c r="A85" s="37">
        <v>3</v>
      </c>
      <c r="B85" s="20" t="s">
        <v>296</v>
      </c>
      <c r="C85" s="169">
        <v>7297</v>
      </c>
      <c r="D85" s="182">
        <v>67</v>
      </c>
      <c r="E85" s="128" t="s">
        <v>17</v>
      </c>
      <c r="F85" s="57">
        <v>0</v>
      </c>
      <c r="G85" s="57">
        <v>0</v>
      </c>
      <c r="H85" s="57">
        <v>0</v>
      </c>
      <c r="I85" s="21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21">
        <f>SUM(150*0.5)</f>
        <v>75</v>
      </c>
      <c r="R85" s="57">
        <v>0</v>
      </c>
      <c r="S85" s="57">
        <v>0</v>
      </c>
      <c r="T85" s="57">
        <v>13</v>
      </c>
      <c r="U85" s="57">
        <v>16</v>
      </c>
      <c r="V85" s="57">
        <v>8</v>
      </c>
      <c r="W85" s="57">
        <v>8</v>
      </c>
      <c r="X85" s="46">
        <f t="shared" si="5"/>
        <v>120</v>
      </c>
      <c r="Y85" s="38"/>
    </row>
    <row r="86" spans="1:25" ht="20.100000000000001" customHeight="1" x14ac:dyDescent="0.25">
      <c r="A86" s="37">
        <v>4</v>
      </c>
      <c r="B86" s="20" t="s">
        <v>23</v>
      </c>
      <c r="C86" s="47">
        <v>1450</v>
      </c>
      <c r="D86" s="47">
        <v>90</v>
      </c>
      <c r="E86" s="72" t="s">
        <v>17</v>
      </c>
      <c r="F86" s="57">
        <v>10</v>
      </c>
      <c r="G86" s="57">
        <v>10</v>
      </c>
      <c r="H86" s="57">
        <v>20</v>
      </c>
      <c r="I86" s="21">
        <v>25</v>
      </c>
      <c r="J86" s="144">
        <v>12.5</v>
      </c>
      <c r="K86" s="144">
        <v>12.5</v>
      </c>
      <c r="L86" s="57">
        <v>10</v>
      </c>
      <c r="M86" s="57">
        <v>10</v>
      </c>
      <c r="N86" s="21" t="s">
        <v>107</v>
      </c>
      <c r="O86" s="21" t="s">
        <v>81</v>
      </c>
      <c r="P86" s="57">
        <v>0</v>
      </c>
      <c r="Q86" s="21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46">
        <f t="shared" si="5"/>
        <v>110</v>
      </c>
      <c r="Y86" s="38"/>
    </row>
    <row r="87" spans="1:25" ht="20.100000000000001" customHeight="1" x14ac:dyDescent="0.25">
      <c r="A87" s="67">
        <v>5</v>
      </c>
      <c r="B87" s="20" t="s">
        <v>179</v>
      </c>
      <c r="C87" s="47">
        <v>2556</v>
      </c>
      <c r="D87" s="47">
        <v>69</v>
      </c>
      <c r="E87" s="72" t="s">
        <v>17</v>
      </c>
      <c r="F87" s="57">
        <v>0</v>
      </c>
      <c r="G87" s="57">
        <v>0</v>
      </c>
      <c r="H87" s="57">
        <v>0</v>
      </c>
      <c r="I87" s="21">
        <v>0</v>
      </c>
      <c r="J87" s="57">
        <v>0</v>
      </c>
      <c r="K87" s="57">
        <v>0</v>
      </c>
      <c r="L87" s="57">
        <v>8</v>
      </c>
      <c r="M87" s="57">
        <v>8</v>
      </c>
      <c r="N87" s="57">
        <v>0</v>
      </c>
      <c r="O87" s="57">
        <v>0</v>
      </c>
      <c r="P87" s="57">
        <v>8</v>
      </c>
      <c r="Q87" s="21">
        <v>8</v>
      </c>
      <c r="R87" s="57">
        <v>0</v>
      </c>
      <c r="S87" s="57">
        <v>0</v>
      </c>
      <c r="T87" s="57">
        <v>20</v>
      </c>
      <c r="U87" s="57">
        <v>13</v>
      </c>
      <c r="V87" s="57">
        <v>0</v>
      </c>
      <c r="W87" s="57">
        <v>0</v>
      </c>
      <c r="X87" s="46">
        <f t="shared" si="5"/>
        <v>65</v>
      </c>
      <c r="Y87" s="38"/>
    </row>
    <row r="88" spans="1:25" ht="20.100000000000001" customHeight="1" x14ac:dyDescent="0.25">
      <c r="A88" s="37">
        <v>6</v>
      </c>
      <c r="B88" s="20" t="s">
        <v>125</v>
      </c>
      <c r="C88" s="169">
        <v>2240</v>
      </c>
      <c r="D88" s="173">
        <v>24</v>
      </c>
      <c r="E88" s="72" t="s">
        <v>17</v>
      </c>
      <c r="F88" s="57">
        <v>0</v>
      </c>
      <c r="G88" s="57">
        <v>0</v>
      </c>
      <c r="H88" s="57">
        <v>13</v>
      </c>
      <c r="I88" s="21">
        <v>13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10</v>
      </c>
      <c r="Q88" s="21">
        <v>10</v>
      </c>
      <c r="R88" s="21" t="s">
        <v>81</v>
      </c>
      <c r="S88" s="21" t="s">
        <v>107</v>
      </c>
      <c r="T88" s="57">
        <v>0</v>
      </c>
      <c r="U88" s="57">
        <v>0</v>
      </c>
      <c r="V88" s="57">
        <v>0</v>
      </c>
      <c r="W88" s="57">
        <v>0</v>
      </c>
      <c r="X88" s="46">
        <f t="shared" si="5"/>
        <v>46</v>
      </c>
      <c r="Y88" s="38"/>
    </row>
    <row r="89" spans="1:25" ht="20.100000000000001" customHeight="1" x14ac:dyDescent="0.25">
      <c r="A89" s="37">
        <v>7</v>
      </c>
      <c r="B89" s="20" t="s">
        <v>123</v>
      </c>
      <c r="C89" s="169">
        <v>1712</v>
      </c>
      <c r="D89" s="173">
        <v>42</v>
      </c>
      <c r="E89" s="72" t="s">
        <v>17</v>
      </c>
      <c r="F89" s="57">
        <v>0</v>
      </c>
      <c r="G89" s="57">
        <v>0</v>
      </c>
      <c r="H89" s="57">
        <v>16</v>
      </c>
      <c r="I89" s="21">
        <v>20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21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46">
        <f t="shared" si="5"/>
        <v>36</v>
      </c>
      <c r="Y89" s="38"/>
    </row>
    <row r="90" spans="1:25" ht="20.100000000000001" hidden="1" customHeight="1" x14ac:dyDescent="0.25">
      <c r="A90" s="37">
        <v>8</v>
      </c>
      <c r="B90" s="20"/>
      <c r="C90" s="51"/>
      <c r="D90" s="47"/>
      <c r="E90" s="72" t="s">
        <v>17</v>
      </c>
      <c r="F90" s="57">
        <v>0</v>
      </c>
      <c r="G90" s="57">
        <v>0</v>
      </c>
      <c r="H90" s="57">
        <v>0</v>
      </c>
      <c r="I90" s="21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21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46">
        <f t="shared" ref="X90:X96" si="6">SUM(F90:W90)</f>
        <v>0</v>
      </c>
      <c r="Y90" s="38"/>
    </row>
    <row r="91" spans="1:25" ht="20.100000000000001" hidden="1" customHeight="1" x14ac:dyDescent="0.25">
      <c r="A91" s="67">
        <v>9</v>
      </c>
      <c r="B91" s="20"/>
      <c r="C91" s="51"/>
      <c r="D91" s="51"/>
      <c r="E91" s="72" t="s">
        <v>17</v>
      </c>
      <c r="F91" s="57">
        <v>0</v>
      </c>
      <c r="G91" s="57">
        <v>0</v>
      </c>
      <c r="H91" s="57">
        <v>0</v>
      </c>
      <c r="I91" s="21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21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46">
        <f t="shared" si="6"/>
        <v>0</v>
      </c>
      <c r="Y91" s="38"/>
    </row>
    <row r="92" spans="1:25" ht="20.100000000000001" hidden="1" customHeight="1" x14ac:dyDescent="0.25">
      <c r="A92" s="67">
        <v>10</v>
      </c>
      <c r="B92" s="50"/>
      <c r="C92" s="51"/>
      <c r="D92" s="47"/>
      <c r="E92" s="72" t="s">
        <v>17</v>
      </c>
      <c r="F92" s="57">
        <v>0</v>
      </c>
      <c r="G92" s="57">
        <v>0</v>
      </c>
      <c r="H92" s="57">
        <v>0</v>
      </c>
      <c r="I92" s="21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21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46">
        <f t="shared" si="6"/>
        <v>0</v>
      </c>
      <c r="Y92" s="38"/>
    </row>
    <row r="93" spans="1:25" ht="20.100000000000001" hidden="1" customHeight="1" x14ac:dyDescent="0.25">
      <c r="A93" s="67">
        <v>11</v>
      </c>
      <c r="B93" s="20"/>
      <c r="C93" s="51"/>
      <c r="D93" s="47"/>
      <c r="E93" s="128" t="s">
        <v>17</v>
      </c>
      <c r="F93" s="57">
        <v>0</v>
      </c>
      <c r="G93" s="57">
        <v>0</v>
      </c>
      <c r="H93" s="57">
        <v>0</v>
      </c>
      <c r="I93" s="21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21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46">
        <f t="shared" si="6"/>
        <v>0</v>
      </c>
      <c r="Y93" s="38"/>
    </row>
    <row r="94" spans="1:25" ht="19.5" hidden="1" customHeight="1" x14ac:dyDescent="0.25">
      <c r="A94" s="67">
        <v>12</v>
      </c>
      <c r="B94" s="20"/>
      <c r="C94" s="51"/>
      <c r="D94" s="47"/>
      <c r="E94" s="72" t="s">
        <v>17</v>
      </c>
      <c r="F94" s="57">
        <v>0</v>
      </c>
      <c r="G94" s="57">
        <v>0</v>
      </c>
      <c r="H94" s="57">
        <v>0</v>
      </c>
      <c r="I94" s="21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21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46">
        <f t="shared" si="6"/>
        <v>0</v>
      </c>
      <c r="Y94" s="38"/>
    </row>
    <row r="95" spans="1:25" ht="19.5" hidden="1" customHeight="1" x14ac:dyDescent="0.25">
      <c r="A95" s="67">
        <v>13</v>
      </c>
      <c r="B95" s="20"/>
      <c r="C95" s="52"/>
      <c r="D95" s="47"/>
      <c r="E95" s="128" t="s">
        <v>17</v>
      </c>
      <c r="F95" s="57">
        <v>0</v>
      </c>
      <c r="G95" s="57">
        <v>0</v>
      </c>
      <c r="H95" s="57">
        <v>0</v>
      </c>
      <c r="I95" s="21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21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  <c r="X95" s="46">
        <f t="shared" si="6"/>
        <v>0</v>
      </c>
      <c r="Y95" s="38"/>
    </row>
    <row r="96" spans="1:25" ht="19.5" hidden="1" customHeight="1" x14ac:dyDescent="0.25">
      <c r="A96" s="67">
        <v>14</v>
      </c>
      <c r="B96" s="11"/>
      <c r="C96" s="12"/>
      <c r="D96" s="54"/>
      <c r="E96" s="72" t="s">
        <v>17</v>
      </c>
      <c r="F96" s="57">
        <v>0</v>
      </c>
      <c r="G96" s="57">
        <v>0</v>
      </c>
      <c r="H96" s="57">
        <v>0</v>
      </c>
      <c r="I96" s="21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21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46">
        <f t="shared" si="6"/>
        <v>0</v>
      </c>
      <c r="Y96" s="38"/>
    </row>
    <row r="97" spans="1:25" ht="20.100000000000001" hidden="1" customHeight="1" x14ac:dyDescent="0.25">
      <c r="A97" s="67">
        <v>15</v>
      </c>
      <c r="B97" s="20"/>
      <c r="C97" s="51"/>
      <c r="D97" s="47"/>
      <c r="E97" s="72" t="s">
        <v>17</v>
      </c>
      <c r="F97" s="57">
        <v>0</v>
      </c>
      <c r="G97" s="57">
        <v>0</v>
      </c>
      <c r="H97" s="57">
        <v>0</v>
      </c>
      <c r="I97" s="21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21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46">
        <f t="shared" ref="X97" si="7">SUM(F97:W97)</f>
        <v>0</v>
      </c>
      <c r="Y97" s="38"/>
    </row>
    <row r="98" spans="1:25" ht="20.100000000000001" customHeight="1" x14ac:dyDescent="0.25">
      <c r="A98" s="73"/>
      <c r="Y98" s="38"/>
    </row>
    <row r="99" spans="1:25" ht="20.100000000000001" hidden="1" customHeight="1" x14ac:dyDescent="0.25">
      <c r="A99" s="73"/>
      <c r="Y99" s="38"/>
    </row>
    <row r="100" spans="1:25" ht="20.100000000000001" hidden="1" customHeight="1" x14ac:dyDescent="0.25">
      <c r="A100" s="56"/>
      <c r="B100" s="74"/>
      <c r="C100" s="74"/>
      <c r="D100" s="75"/>
      <c r="E100" s="5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0"/>
      <c r="Q100" s="60"/>
      <c r="R100" s="60"/>
      <c r="S100" s="60"/>
      <c r="T100" s="60"/>
      <c r="U100" s="60"/>
      <c r="V100" s="60"/>
      <c r="W100" s="60"/>
      <c r="X100" s="60"/>
      <c r="Y100" s="38"/>
    </row>
    <row r="101" spans="1:25" ht="20.100000000000001" customHeight="1" x14ac:dyDescent="0.25">
      <c r="A101" s="39" t="s">
        <v>0</v>
      </c>
      <c r="B101" s="39" t="s">
        <v>1</v>
      </c>
      <c r="C101" s="39" t="s">
        <v>10</v>
      </c>
      <c r="D101" s="40" t="s">
        <v>14</v>
      </c>
      <c r="E101" s="40" t="s">
        <v>13</v>
      </c>
      <c r="F101" s="41" t="s">
        <v>2</v>
      </c>
      <c r="G101" s="41" t="s">
        <v>3</v>
      </c>
      <c r="H101" s="42" t="s">
        <v>2</v>
      </c>
      <c r="I101" s="42" t="s">
        <v>3</v>
      </c>
      <c r="J101" s="43" t="s">
        <v>2</v>
      </c>
      <c r="K101" s="43" t="s">
        <v>3</v>
      </c>
      <c r="L101" s="41" t="s">
        <v>2</v>
      </c>
      <c r="M101" s="41" t="s">
        <v>3</v>
      </c>
      <c r="N101" s="42" t="s">
        <v>2</v>
      </c>
      <c r="O101" s="123" t="s">
        <v>3</v>
      </c>
      <c r="P101" s="43" t="s">
        <v>2</v>
      </c>
      <c r="Q101" s="124" t="s">
        <v>3</v>
      </c>
      <c r="R101" s="41" t="s">
        <v>2</v>
      </c>
      <c r="S101" s="122" t="s">
        <v>3</v>
      </c>
      <c r="T101" s="42" t="s">
        <v>2</v>
      </c>
      <c r="U101" s="42" t="s">
        <v>3</v>
      </c>
      <c r="V101" s="43" t="s">
        <v>2</v>
      </c>
      <c r="W101" s="43" t="s">
        <v>3</v>
      </c>
      <c r="X101" s="71" t="s">
        <v>4</v>
      </c>
      <c r="Y101" s="38"/>
    </row>
    <row r="102" spans="1:25" ht="20.100000000000001" customHeight="1" x14ac:dyDescent="0.25">
      <c r="A102" s="37">
        <v>1</v>
      </c>
      <c r="B102" s="11" t="s">
        <v>299</v>
      </c>
      <c r="C102" s="12">
        <v>6113</v>
      </c>
      <c r="D102" s="23">
        <v>83</v>
      </c>
      <c r="E102" s="78" t="s">
        <v>18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f>SUM(143*0.5)</f>
        <v>71.5</v>
      </c>
      <c r="R102" s="57">
        <v>0</v>
      </c>
      <c r="S102" s="57">
        <v>0</v>
      </c>
      <c r="T102" s="57">
        <v>0</v>
      </c>
      <c r="U102" s="57">
        <v>0</v>
      </c>
      <c r="V102" s="57">
        <v>0</v>
      </c>
      <c r="W102" s="57">
        <v>0</v>
      </c>
      <c r="X102" s="46">
        <f>SUM(F102:W102)</f>
        <v>71.5</v>
      </c>
      <c r="Y102" s="38"/>
    </row>
    <row r="103" spans="1:25" ht="20.100000000000001" customHeight="1" x14ac:dyDescent="0.25">
      <c r="A103" s="37">
        <v>2</v>
      </c>
      <c r="B103" s="20" t="s">
        <v>297</v>
      </c>
      <c r="C103" s="51">
        <v>2200</v>
      </c>
      <c r="D103" s="47">
        <v>85</v>
      </c>
      <c r="E103" s="77" t="s">
        <v>18</v>
      </c>
      <c r="F103" s="57">
        <v>0</v>
      </c>
      <c r="G103" s="57">
        <v>0</v>
      </c>
      <c r="H103" s="57">
        <v>0</v>
      </c>
      <c r="I103" s="21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f>SUM(88*0.5)</f>
        <v>44</v>
      </c>
      <c r="R103" s="144">
        <v>12.5</v>
      </c>
      <c r="S103" s="144">
        <v>12.5</v>
      </c>
      <c r="T103" s="57">
        <v>0</v>
      </c>
      <c r="U103" s="57">
        <v>0</v>
      </c>
      <c r="V103" s="57">
        <v>0</v>
      </c>
      <c r="W103" s="57">
        <v>0</v>
      </c>
      <c r="X103" s="46">
        <f>SUM(F103:W103)</f>
        <v>69</v>
      </c>
      <c r="Y103" s="38"/>
    </row>
    <row r="104" spans="1:25" ht="20.100000000000001" customHeight="1" x14ac:dyDescent="0.25">
      <c r="A104" s="37">
        <v>3</v>
      </c>
      <c r="B104" s="16"/>
      <c r="C104" s="121"/>
      <c r="D104" s="48"/>
      <c r="E104" s="78" t="s">
        <v>18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46">
        <f t="shared" ref="X104" si="8">SUM(F104:W104)</f>
        <v>0</v>
      </c>
      <c r="Y104" s="38"/>
    </row>
    <row r="105" spans="1:25" ht="20.100000000000001" customHeight="1" x14ac:dyDescent="0.25">
      <c r="A105" s="56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Y105" s="38"/>
    </row>
    <row r="106" spans="1:25" ht="20.100000000000001" customHeight="1" x14ac:dyDescent="0.25">
      <c r="A106" s="79"/>
      <c r="B106" s="80" t="s">
        <v>7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1"/>
      <c r="Q106" s="81"/>
      <c r="R106" s="81"/>
      <c r="S106" s="81"/>
      <c r="T106" s="81"/>
      <c r="U106" s="81"/>
      <c r="V106" s="81"/>
      <c r="W106" s="81"/>
      <c r="X106" s="81"/>
      <c r="Y106" s="38"/>
    </row>
    <row r="107" spans="1:25" ht="20.100000000000001" customHeight="1" x14ac:dyDescent="0.25">
      <c r="A107" s="79"/>
      <c r="B107" s="82" t="s">
        <v>8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38"/>
    </row>
    <row r="108" spans="1:25" ht="20.100000000000001" customHeight="1" x14ac:dyDescent="0.25">
      <c r="A108" s="79"/>
      <c r="B108" s="83" t="s">
        <v>9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38"/>
    </row>
    <row r="109" spans="1:25" ht="20.100000000000001" customHeight="1" x14ac:dyDescent="0.25">
      <c r="A109" s="79"/>
      <c r="B109" s="84"/>
      <c r="C109" s="84"/>
      <c r="D109" s="84"/>
      <c r="E109" s="84"/>
      <c r="F109" s="84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38"/>
    </row>
    <row r="110" spans="1:25" ht="20.100000000000001" customHeight="1" x14ac:dyDescent="0.25">
      <c r="A110" s="79"/>
      <c r="B110" s="79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38"/>
    </row>
    <row r="111" spans="1:25" x14ac:dyDescent="0.25">
      <c r="A111" s="87"/>
      <c r="B111" s="87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</row>
    <row r="112" spans="1:25" x14ac:dyDescent="0.25">
      <c r="A112" s="87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</row>
    <row r="113" spans="1:24" x14ac:dyDescent="0.25">
      <c r="A113" s="87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</row>
    <row r="114" spans="1:24" x14ac:dyDescent="0.25">
      <c r="A114" s="87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</row>
    <row r="115" spans="1:24" x14ac:dyDescent="0.25">
      <c r="A115" s="87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</row>
    <row r="116" spans="1:24" x14ac:dyDescent="0.25">
      <c r="A116" s="87"/>
      <c r="B116" s="87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</row>
    <row r="117" spans="1:24" x14ac:dyDescent="0.25">
      <c r="A117" s="87"/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</row>
    <row r="118" spans="1:24" x14ac:dyDescent="0.25">
      <c r="A118" s="87"/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</row>
    <row r="119" spans="1:24" x14ac:dyDescent="0.25">
      <c r="A119" s="87"/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</row>
    <row r="120" spans="1:24" x14ac:dyDescent="0.25">
      <c r="A120" s="87"/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</row>
    <row r="121" spans="1:24" x14ac:dyDescent="0.25">
      <c r="A121" s="87"/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</row>
    <row r="122" spans="1:24" x14ac:dyDescent="0.25">
      <c r="A122" s="87"/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</row>
    <row r="123" spans="1:24" x14ac:dyDescent="0.25">
      <c r="A123" s="87"/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</row>
    <row r="124" spans="1:24" x14ac:dyDescent="0.25">
      <c r="A124" s="87"/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</row>
    <row r="125" spans="1:24" x14ac:dyDescent="0.25">
      <c r="A125" s="87"/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</row>
    <row r="126" spans="1:24" x14ac:dyDescent="0.25">
      <c r="A126" s="87"/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</row>
    <row r="127" spans="1:24" x14ac:dyDescent="0.25">
      <c r="A127" s="87"/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</row>
    <row r="128" spans="1:24" x14ac:dyDescent="0.25">
      <c r="A128" s="87"/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</row>
    <row r="129" spans="1:24" x14ac:dyDescent="0.25">
      <c r="A129" s="87"/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</row>
    <row r="130" spans="1:24" x14ac:dyDescent="0.25">
      <c r="A130" s="87"/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</row>
    <row r="131" spans="1:24" x14ac:dyDescent="0.25">
      <c r="A131" s="87"/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</row>
    <row r="132" spans="1:24" x14ac:dyDescent="0.25">
      <c r="A132" s="87"/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</row>
    <row r="133" spans="1:24" x14ac:dyDescent="0.25">
      <c r="A133" s="87"/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</row>
    <row r="134" spans="1:24" x14ac:dyDescent="0.25">
      <c r="A134" s="87"/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</row>
    <row r="135" spans="1:24" x14ac:dyDescent="0.25">
      <c r="A135" s="87"/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</row>
    <row r="136" spans="1:24" x14ac:dyDescent="0.25">
      <c r="A136" s="87"/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</row>
    <row r="137" spans="1:24" x14ac:dyDescent="0.25">
      <c r="A137" s="87"/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</row>
    <row r="138" spans="1:24" x14ac:dyDescent="0.25">
      <c r="A138" s="87"/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</row>
    <row r="139" spans="1:24" x14ac:dyDescent="0.25">
      <c r="A139" s="87"/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</row>
    <row r="140" spans="1:24" x14ac:dyDescent="0.25">
      <c r="A140" s="87"/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</row>
    <row r="141" spans="1:24" x14ac:dyDescent="0.25">
      <c r="A141" s="87"/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</row>
    <row r="142" spans="1:24" x14ac:dyDescent="0.25">
      <c r="A142" s="87"/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</row>
    <row r="143" spans="1:24" x14ac:dyDescent="0.25">
      <c r="A143" s="87"/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</row>
    <row r="144" spans="1:24" x14ac:dyDescent="0.25">
      <c r="A144" s="87"/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</row>
    <row r="145" spans="1:24" x14ac:dyDescent="0.25">
      <c r="A145" s="87"/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</row>
    <row r="146" spans="1:24" x14ac:dyDescent="0.25">
      <c r="A146" s="87"/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</row>
    <row r="147" spans="1:24" x14ac:dyDescent="0.25">
      <c r="A147" s="87"/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</row>
    <row r="148" spans="1:24" x14ac:dyDescent="0.25">
      <c r="A148" s="87"/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</row>
    <row r="149" spans="1:24" x14ac:dyDescent="0.25">
      <c r="A149" s="87"/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</row>
    <row r="150" spans="1:24" x14ac:dyDescent="0.25">
      <c r="A150" s="87"/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</row>
    <row r="151" spans="1:24" x14ac:dyDescent="0.25">
      <c r="A151" s="87"/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</row>
    <row r="152" spans="1:24" x14ac:dyDescent="0.25">
      <c r="A152" s="87"/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</row>
    <row r="153" spans="1:24" x14ac:dyDescent="0.25">
      <c r="A153" s="87"/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</row>
    <row r="154" spans="1:24" x14ac:dyDescent="0.25">
      <c r="A154" s="87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</row>
    <row r="155" spans="1:24" x14ac:dyDescent="0.25">
      <c r="A155" s="87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</row>
    <row r="156" spans="1:24" x14ac:dyDescent="0.25">
      <c r="A156" s="87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</row>
    <row r="157" spans="1:24" x14ac:dyDescent="0.25">
      <c r="A157" s="87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</row>
    <row r="158" spans="1:24" x14ac:dyDescent="0.25">
      <c r="A158" s="87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</row>
    <row r="159" spans="1:24" x14ac:dyDescent="0.25">
      <c r="A159" s="87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</row>
    <row r="160" spans="1:24" x14ac:dyDescent="0.25">
      <c r="A160" s="87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</row>
    <row r="161" spans="1:24" x14ac:dyDescent="0.25">
      <c r="A161" s="87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</row>
    <row r="162" spans="1:24" x14ac:dyDescent="0.25">
      <c r="A162" s="87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</row>
    <row r="163" spans="1:24" x14ac:dyDescent="0.25">
      <c r="A163" s="87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</row>
    <row r="164" spans="1:24" x14ac:dyDescent="0.25">
      <c r="A164" s="87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</row>
    <row r="165" spans="1:24" x14ac:dyDescent="0.25">
      <c r="A165" s="87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</row>
    <row r="166" spans="1:24" x14ac:dyDescent="0.25">
      <c r="A166" s="87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</row>
    <row r="167" spans="1:24" x14ac:dyDescent="0.25">
      <c r="A167" s="87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</row>
    <row r="168" spans="1:24" x14ac:dyDescent="0.25">
      <c r="A168" s="87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</row>
    <row r="169" spans="1:24" x14ac:dyDescent="0.25">
      <c r="A169" s="87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</row>
    <row r="170" spans="1:24" x14ac:dyDescent="0.2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x14ac:dyDescent="0.2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</sheetData>
  <sortState ref="B83:X89">
    <sortCondition descending="1" ref="X83:X89"/>
  </sortState>
  <mergeCells count="19">
    <mergeCell ref="R6:S6"/>
    <mergeCell ref="N7:O7"/>
    <mergeCell ref="T7:U7"/>
    <mergeCell ref="F6:G6"/>
    <mergeCell ref="A1:F5"/>
    <mergeCell ref="G3:AM5"/>
    <mergeCell ref="R7:S7"/>
    <mergeCell ref="F7:G7"/>
    <mergeCell ref="J7:K7"/>
    <mergeCell ref="L7:M7"/>
    <mergeCell ref="P6:Q6"/>
    <mergeCell ref="P7:Q7"/>
    <mergeCell ref="H6:I6"/>
    <mergeCell ref="N6:O6"/>
    <mergeCell ref="V6:W6"/>
    <mergeCell ref="J6:K6"/>
    <mergeCell ref="L6:M6"/>
    <mergeCell ref="V7:W7"/>
    <mergeCell ref="T6:U6"/>
  </mergeCells>
  <pageMargins left="0.25" right="0.25" top="0.75" bottom="0.75" header="0.3" footer="0.3"/>
  <pageSetup paperSize="9" scale="55" fitToHeight="0" orientation="landscape" r:id="rId1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tabSelected="1" zoomScale="75" zoomScaleNormal="7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F6"/>
    </sheetView>
  </sheetViews>
  <sheetFormatPr defaultRowHeight="15" x14ac:dyDescent="0.25"/>
  <cols>
    <col min="1" max="1" width="5.7109375" style="1" customWidth="1"/>
    <col min="2" max="2" width="20.7109375" style="1" customWidth="1"/>
    <col min="3" max="4" width="10.7109375" style="1" customWidth="1"/>
    <col min="5" max="5" width="18.7109375" style="1" customWidth="1"/>
    <col min="6" max="6" width="7.42578125" style="1" customWidth="1"/>
    <col min="7" max="7" width="10.42578125" style="1" customWidth="1"/>
    <col min="8" max="8" width="8.140625" style="1" customWidth="1"/>
    <col min="9" max="9" width="7.28515625" style="1" customWidth="1"/>
    <col min="10" max="10" width="9.7109375" style="1" customWidth="1"/>
    <col min="11" max="11" width="8.140625" style="1" customWidth="1"/>
    <col min="12" max="12" width="7" style="1" customWidth="1"/>
    <col min="13" max="13" width="13.28515625" style="1" customWidth="1"/>
    <col min="14" max="14" width="8" style="1" customWidth="1"/>
    <col min="15" max="15" width="7.5703125" style="1" customWidth="1"/>
    <col min="16" max="16" width="10.28515625" style="1" customWidth="1"/>
    <col min="17" max="17" width="8.42578125" style="1" customWidth="1"/>
    <col min="18" max="18" width="8" style="1" customWidth="1"/>
    <col min="19" max="19" width="10.28515625" style="1" customWidth="1"/>
    <col min="20" max="20" width="7.5703125" style="1" customWidth="1"/>
    <col min="21" max="21" width="7.140625" style="1" customWidth="1"/>
    <col min="22" max="22" width="10.140625" style="1" customWidth="1"/>
    <col min="23" max="24" width="7.5703125" style="1" customWidth="1"/>
    <col min="25" max="25" width="10.5703125" style="1" customWidth="1"/>
    <col min="26" max="27" width="9.140625" style="1" customWidth="1"/>
    <col min="28" max="28" width="10.140625" style="1" customWidth="1"/>
    <col min="29" max="30" width="9.140625" style="1" customWidth="1"/>
    <col min="31" max="31" width="10.28515625" style="1" customWidth="1"/>
    <col min="32" max="32" width="9.140625" style="1" customWidth="1"/>
    <col min="33" max="16384" width="9.140625" style="1"/>
  </cols>
  <sheetData>
    <row r="1" spans="1:40" x14ac:dyDescent="0.25">
      <c r="A1" s="229"/>
      <c r="B1" s="229"/>
      <c r="C1" s="229"/>
      <c r="D1" s="229"/>
      <c r="E1" s="229"/>
      <c r="F1" s="229"/>
    </row>
    <row r="2" spans="1:40" ht="15" customHeight="1" x14ac:dyDescent="0.5">
      <c r="A2" s="229"/>
      <c r="B2" s="229"/>
      <c r="C2" s="229"/>
      <c r="D2" s="229"/>
      <c r="E2" s="229"/>
      <c r="F2" s="22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" customHeight="1" x14ac:dyDescent="0.5">
      <c r="A3" s="229"/>
      <c r="B3" s="229"/>
      <c r="C3" s="229"/>
      <c r="D3" s="229"/>
      <c r="E3" s="229"/>
      <c r="F3" s="229"/>
      <c r="G3" s="231" t="s">
        <v>41</v>
      </c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"/>
      <c r="AM3" s="2"/>
      <c r="AN3" s="2"/>
    </row>
    <row r="4" spans="1:40" ht="21" customHeight="1" x14ac:dyDescent="0.5">
      <c r="A4" s="229"/>
      <c r="B4" s="229"/>
      <c r="C4" s="229"/>
      <c r="D4" s="229"/>
      <c r="E4" s="229"/>
      <c r="F4" s="229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"/>
      <c r="AM4" s="2"/>
      <c r="AN4" s="2"/>
    </row>
    <row r="5" spans="1:40" ht="15" customHeight="1" x14ac:dyDescent="0.25">
      <c r="A5" s="229"/>
      <c r="B5" s="229"/>
      <c r="C5" s="229"/>
      <c r="D5" s="229"/>
      <c r="E5" s="229"/>
      <c r="F5" s="229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</row>
    <row r="6" spans="1:40" ht="31.5" x14ac:dyDescent="0.5">
      <c r="A6" s="230"/>
      <c r="B6" s="230"/>
      <c r="C6" s="230"/>
      <c r="D6" s="230"/>
      <c r="E6" s="230"/>
      <c r="F6" s="230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</row>
    <row r="7" spans="1:40" ht="20.100000000000001" customHeight="1" x14ac:dyDescent="0.25">
      <c r="A7" s="4"/>
      <c r="B7" s="5"/>
      <c r="C7" s="4"/>
      <c r="D7" s="6"/>
      <c r="E7" s="6"/>
      <c r="F7" s="200" t="s">
        <v>42</v>
      </c>
      <c r="G7" s="218"/>
      <c r="H7" s="219"/>
      <c r="I7" s="215" t="s">
        <v>43</v>
      </c>
      <c r="J7" s="222"/>
      <c r="K7" s="223"/>
      <c r="L7" s="210" t="s">
        <v>44</v>
      </c>
      <c r="M7" s="232"/>
      <c r="N7" s="233"/>
      <c r="O7" s="200" t="s">
        <v>46</v>
      </c>
      <c r="P7" s="218"/>
      <c r="Q7" s="219"/>
      <c r="R7" s="215" t="s">
        <v>47</v>
      </c>
      <c r="S7" s="222"/>
      <c r="T7" s="223"/>
      <c r="U7" s="210" t="s">
        <v>49</v>
      </c>
      <c r="V7" s="232"/>
      <c r="W7" s="233"/>
      <c r="X7" s="200" t="s">
        <v>50</v>
      </c>
      <c r="Y7" s="218"/>
      <c r="Z7" s="219"/>
      <c r="AA7" s="215" t="s">
        <v>52</v>
      </c>
      <c r="AB7" s="222"/>
      <c r="AC7" s="223"/>
      <c r="AD7" s="210" t="s">
        <v>53</v>
      </c>
      <c r="AE7" s="232"/>
      <c r="AF7" s="233"/>
      <c r="AG7" s="7"/>
    </row>
    <row r="8" spans="1:40" ht="20.100000000000001" customHeight="1" x14ac:dyDescent="0.25">
      <c r="A8" s="4"/>
      <c r="B8" s="5"/>
      <c r="C8" s="4"/>
      <c r="D8" s="6"/>
      <c r="E8" s="6"/>
      <c r="F8" s="207" t="s">
        <v>11</v>
      </c>
      <c r="G8" s="226"/>
      <c r="H8" s="206"/>
      <c r="I8" s="227" t="s">
        <v>21</v>
      </c>
      <c r="J8" s="228"/>
      <c r="K8" s="217"/>
      <c r="L8" s="208" t="s">
        <v>45</v>
      </c>
      <c r="M8" s="234"/>
      <c r="N8" s="235"/>
      <c r="O8" s="205" t="s">
        <v>24</v>
      </c>
      <c r="P8" s="220"/>
      <c r="Q8" s="221"/>
      <c r="R8" s="216" t="s">
        <v>55</v>
      </c>
      <c r="S8" s="224"/>
      <c r="T8" s="225"/>
      <c r="U8" s="208" t="s">
        <v>248</v>
      </c>
      <c r="V8" s="234"/>
      <c r="W8" s="235"/>
      <c r="X8" s="205" t="s">
        <v>56</v>
      </c>
      <c r="Y8" s="220"/>
      <c r="Z8" s="221"/>
      <c r="AA8" s="216" t="s">
        <v>35</v>
      </c>
      <c r="AB8" s="224"/>
      <c r="AC8" s="225"/>
      <c r="AD8" s="208" t="s">
        <v>37</v>
      </c>
      <c r="AE8" s="234"/>
      <c r="AF8" s="235"/>
      <c r="AG8" s="7"/>
    </row>
    <row r="9" spans="1:40" ht="15.75" customHeight="1" x14ac:dyDescent="0.25">
      <c r="A9" s="8" t="s">
        <v>0</v>
      </c>
      <c r="B9" s="8" t="s">
        <v>1</v>
      </c>
      <c r="C9" s="8" t="s">
        <v>10</v>
      </c>
      <c r="D9" s="9" t="s">
        <v>14</v>
      </c>
      <c r="E9" s="9" t="s">
        <v>19</v>
      </c>
      <c r="F9" s="122" t="s">
        <v>27</v>
      </c>
      <c r="G9" s="122" t="s">
        <v>28</v>
      </c>
      <c r="H9" s="122" t="s">
        <v>29</v>
      </c>
      <c r="I9" s="123" t="s">
        <v>27</v>
      </c>
      <c r="J9" s="123" t="s">
        <v>28</v>
      </c>
      <c r="K9" s="123" t="s">
        <v>29</v>
      </c>
      <c r="L9" s="124" t="s">
        <v>27</v>
      </c>
      <c r="M9" s="124" t="s">
        <v>28</v>
      </c>
      <c r="N9" s="124" t="s">
        <v>29</v>
      </c>
      <c r="O9" s="122" t="s">
        <v>27</v>
      </c>
      <c r="P9" s="122" t="s">
        <v>28</v>
      </c>
      <c r="Q9" s="122" t="s">
        <v>29</v>
      </c>
      <c r="R9" s="123" t="s">
        <v>27</v>
      </c>
      <c r="S9" s="123" t="s">
        <v>28</v>
      </c>
      <c r="T9" s="123" t="s">
        <v>29</v>
      </c>
      <c r="U9" s="124" t="s">
        <v>27</v>
      </c>
      <c r="V9" s="124" t="s">
        <v>28</v>
      </c>
      <c r="W9" s="124" t="s">
        <v>29</v>
      </c>
      <c r="X9" s="122" t="s">
        <v>27</v>
      </c>
      <c r="Y9" s="122" t="s">
        <v>28</v>
      </c>
      <c r="Z9" s="122" t="s">
        <v>29</v>
      </c>
      <c r="AA9" s="123" t="s">
        <v>27</v>
      </c>
      <c r="AB9" s="123" t="s">
        <v>28</v>
      </c>
      <c r="AC9" s="123" t="s">
        <v>29</v>
      </c>
      <c r="AD9" s="124" t="s">
        <v>27</v>
      </c>
      <c r="AE9" s="124" t="s">
        <v>28</v>
      </c>
      <c r="AF9" s="124" t="s">
        <v>29</v>
      </c>
      <c r="AG9" s="10" t="s">
        <v>4</v>
      </c>
    </row>
    <row r="10" spans="1:40" ht="15.75" customHeight="1" x14ac:dyDescent="0.25">
      <c r="A10" s="7">
        <v>1</v>
      </c>
      <c r="B10" s="166" t="s">
        <v>57</v>
      </c>
      <c r="C10" s="167">
        <v>8562</v>
      </c>
      <c r="D10" s="167">
        <v>95</v>
      </c>
      <c r="E10" s="45" t="s">
        <v>15</v>
      </c>
      <c r="F10" s="14">
        <v>20</v>
      </c>
      <c r="G10" s="14" t="s">
        <v>93</v>
      </c>
      <c r="H10" s="14">
        <v>23</v>
      </c>
      <c r="I10" s="14">
        <v>18</v>
      </c>
      <c r="J10" s="14" t="s">
        <v>152</v>
      </c>
      <c r="K10" s="14">
        <v>29</v>
      </c>
      <c r="L10" s="14">
        <v>20</v>
      </c>
      <c r="M10" s="14">
        <v>0</v>
      </c>
      <c r="N10" s="14">
        <v>27</v>
      </c>
      <c r="O10" s="14">
        <v>16</v>
      </c>
      <c r="P10" s="14" t="s">
        <v>201</v>
      </c>
      <c r="Q10" s="14">
        <v>26</v>
      </c>
      <c r="R10" s="14">
        <v>12</v>
      </c>
      <c r="S10" s="14" t="s">
        <v>239</v>
      </c>
      <c r="T10" s="14">
        <v>28</v>
      </c>
      <c r="U10" s="14">
        <v>20</v>
      </c>
      <c r="V10" s="14" t="s">
        <v>284</v>
      </c>
      <c r="W10" s="14">
        <v>30</v>
      </c>
      <c r="X10" s="14">
        <v>0</v>
      </c>
      <c r="Y10" s="14">
        <v>0</v>
      </c>
      <c r="Z10" s="14">
        <v>0</v>
      </c>
      <c r="AA10" s="14">
        <v>20</v>
      </c>
      <c r="AB10" s="14" t="s">
        <v>371</v>
      </c>
      <c r="AC10" s="14">
        <v>30</v>
      </c>
      <c r="AD10" s="14">
        <v>20</v>
      </c>
      <c r="AE10" s="14" t="s">
        <v>398</v>
      </c>
      <c r="AF10" s="14">
        <v>30</v>
      </c>
      <c r="AG10" s="15">
        <f t="shared" ref="AG10:AG41" si="0">SUM(AF10+AC10+Z10+W10+T10+Q10+N10+K10+H10)</f>
        <v>223</v>
      </c>
    </row>
    <row r="11" spans="1:40" ht="15.75" customHeight="1" x14ac:dyDescent="0.25">
      <c r="A11" s="7">
        <v>2</v>
      </c>
      <c r="B11" s="20" t="s">
        <v>30</v>
      </c>
      <c r="C11" s="169">
        <v>2430</v>
      </c>
      <c r="D11" s="182">
        <v>13</v>
      </c>
      <c r="E11" s="22" t="s">
        <v>16</v>
      </c>
      <c r="F11" s="14">
        <v>20</v>
      </c>
      <c r="G11" s="14" t="s">
        <v>96</v>
      </c>
      <c r="H11" s="14">
        <v>25</v>
      </c>
      <c r="I11" s="14">
        <v>18</v>
      </c>
      <c r="J11" s="14" t="s">
        <v>157</v>
      </c>
      <c r="K11" s="14">
        <v>19</v>
      </c>
      <c r="L11" s="14">
        <v>19</v>
      </c>
      <c r="M11" s="14">
        <v>0</v>
      </c>
      <c r="N11" s="14">
        <v>18</v>
      </c>
      <c r="O11" s="14">
        <v>16</v>
      </c>
      <c r="P11" s="14" t="s">
        <v>204</v>
      </c>
      <c r="Q11" s="14">
        <v>25</v>
      </c>
      <c r="R11" s="14">
        <v>12</v>
      </c>
      <c r="S11" s="14" t="s">
        <v>244</v>
      </c>
      <c r="T11" s="14">
        <v>19</v>
      </c>
      <c r="U11" s="14">
        <v>20</v>
      </c>
      <c r="V11" s="14" t="s">
        <v>286</v>
      </c>
      <c r="W11" s="14">
        <v>25</v>
      </c>
      <c r="X11" s="14">
        <v>18</v>
      </c>
      <c r="Y11" s="14" t="s">
        <v>327</v>
      </c>
      <c r="Z11" s="14">
        <v>26</v>
      </c>
      <c r="AA11" s="14">
        <v>20</v>
      </c>
      <c r="AB11" s="14" t="s">
        <v>376</v>
      </c>
      <c r="AC11" s="14">
        <v>23</v>
      </c>
      <c r="AD11" s="14">
        <v>20</v>
      </c>
      <c r="AE11" s="14" t="s">
        <v>400</v>
      </c>
      <c r="AF11" s="14">
        <v>26</v>
      </c>
      <c r="AG11" s="15">
        <f t="shared" si="0"/>
        <v>206</v>
      </c>
    </row>
    <row r="12" spans="1:40" ht="15.75" customHeight="1" x14ac:dyDescent="0.25">
      <c r="A12" s="136">
        <v>3</v>
      </c>
      <c r="B12" s="16" t="s">
        <v>62</v>
      </c>
      <c r="C12" s="130">
        <v>17610</v>
      </c>
      <c r="D12" s="138">
        <v>4</v>
      </c>
      <c r="E12" s="22" t="s">
        <v>16</v>
      </c>
      <c r="F12" s="14">
        <v>20</v>
      </c>
      <c r="G12" s="14" t="s">
        <v>92</v>
      </c>
      <c r="H12" s="14">
        <v>27</v>
      </c>
      <c r="I12" s="14">
        <v>18</v>
      </c>
      <c r="J12" s="14" t="s">
        <v>154</v>
      </c>
      <c r="K12" s="14">
        <v>26</v>
      </c>
      <c r="L12" s="14">
        <v>0</v>
      </c>
      <c r="M12" s="14">
        <v>0</v>
      </c>
      <c r="N12" s="14">
        <v>0</v>
      </c>
      <c r="O12" s="14">
        <v>16</v>
      </c>
      <c r="P12" s="14" t="s">
        <v>202</v>
      </c>
      <c r="Q12" s="14">
        <v>20</v>
      </c>
      <c r="R12" s="14">
        <v>12</v>
      </c>
      <c r="S12" s="14" t="s">
        <v>241</v>
      </c>
      <c r="T12" s="14">
        <v>23</v>
      </c>
      <c r="U12" s="14">
        <v>20</v>
      </c>
      <c r="V12" s="14" t="s">
        <v>287</v>
      </c>
      <c r="W12" s="14">
        <v>25</v>
      </c>
      <c r="X12" s="14">
        <v>18</v>
      </c>
      <c r="Y12" s="14" t="s">
        <v>326</v>
      </c>
      <c r="Z12" s="14">
        <v>29</v>
      </c>
      <c r="AA12" s="14">
        <v>20</v>
      </c>
      <c r="AB12" s="14" t="s">
        <v>374</v>
      </c>
      <c r="AC12" s="14">
        <v>25</v>
      </c>
      <c r="AD12" s="14">
        <v>20</v>
      </c>
      <c r="AE12" s="14" t="s">
        <v>399</v>
      </c>
      <c r="AF12" s="14">
        <v>28</v>
      </c>
      <c r="AG12" s="15">
        <f t="shared" si="0"/>
        <v>203</v>
      </c>
    </row>
    <row r="13" spans="1:40" ht="15.75" customHeight="1" x14ac:dyDescent="0.25">
      <c r="A13" s="7">
        <f>SUM(A12+1)</f>
        <v>4</v>
      </c>
      <c r="B13" s="16" t="s">
        <v>12</v>
      </c>
      <c r="C13" s="121">
        <v>1069</v>
      </c>
      <c r="D13" s="121">
        <v>78</v>
      </c>
      <c r="E13" s="143" t="s">
        <v>95</v>
      </c>
      <c r="F13" s="14">
        <v>20</v>
      </c>
      <c r="G13" s="14" t="s">
        <v>98</v>
      </c>
      <c r="H13" s="14">
        <v>21</v>
      </c>
      <c r="I13" s="14">
        <v>18</v>
      </c>
      <c r="J13" s="14" t="s">
        <v>159</v>
      </c>
      <c r="K13" s="14">
        <v>18</v>
      </c>
      <c r="L13" s="14">
        <v>18</v>
      </c>
      <c r="M13" s="14">
        <v>0</v>
      </c>
      <c r="N13" s="14">
        <v>18</v>
      </c>
      <c r="O13" s="14">
        <v>16</v>
      </c>
      <c r="P13" s="14" t="s">
        <v>206</v>
      </c>
      <c r="Q13" s="14">
        <v>16</v>
      </c>
      <c r="R13" s="14">
        <v>12</v>
      </c>
      <c r="S13" s="14" t="s">
        <v>242</v>
      </c>
      <c r="T13" s="14">
        <v>23</v>
      </c>
      <c r="U13" s="14">
        <v>20</v>
      </c>
      <c r="V13" s="14" t="s">
        <v>288</v>
      </c>
      <c r="W13" s="14">
        <v>22</v>
      </c>
      <c r="X13" s="14">
        <v>18</v>
      </c>
      <c r="Y13" s="14" t="s">
        <v>331</v>
      </c>
      <c r="Z13" s="14">
        <v>22</v>
      </c>
      <c r="AA13" s="14">
        <v>20</v>
      </c>
      <c r="AB13" s="14" t="s">
        <v>378</v>
      </c>
      <c r="AC13" s="14">
        <v>21</v>
      </c>
      <c r="AD13" s="14">
        <v>20</v>
      </c>
      <c r="AE13" s="14" t="s">
        <v>401</v>
      </c>
      <c r="AF13" s="14">
        <v>24</v>
      </c>
      <c r="AG13" s="15">
        <f t="shared" si="0"/>
        <v>185</v>
      </c>
    </row>
    <row r="14" spans="1:40" ht="15.75" customHeight="1" x14ac:dyDescent="0.25">
      <c r="A14" s="7">
        <f t="shared" ref="A14:A19" si="1">SUM(A13+1)</f>
        <v>5</v>
      </c>
      <c r="B14" s="16" t="s">
        <v>60</v>
      </c>
      <c r="C14" s="121">
        <v>1109</v>
      </c>
      <c r="D14" s="17">
        <v>51</v>
      </c>
      <c r="E14" s="45" t="s">
        <v>15</v>
      </c>
      <c r="F14" s="14">
        <v>20</v>
      </c>
      <c r="G14" s="14" t="s">
        <v>91</v>
      </c>
      <c r="H14" s="14">
        <v>30</v>
      </c>
      <c r="I14" s="14">
        <v>18</v>
      </c>
      <c r="J14" s="14" t="s">
        <v>153</v>
      </c>
      <c r="K14" s="14">
        <v>29</v>
      </c>
      <c r="L14" s="14">
        <v>20</v>
      </c>
      <c r="M14" s="14">
        <v>0</v>
      </c>
      <c r="N14" s="14">
        <v>27</v>
      </c>
      <c r="O14" s="14">
        <v>16</v>
      </c>
      <c r="P14" s="14" t="s">
        <v>200</v>
      </c>
      <c r="Q14" s="14">
        <v>30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20</v>
      </c>
      <c r="AB14" s="14" t="s">
        <v>372</v>
      </c>
      <c r="AC14" s="14">
        <v>22</v>
      </c>
      <c r="AD14" s="14">
        <v>0</v>
      </c>
      <c r="AE14" s="14">
        <v>0</v>
      </c>
      <c r="AF14" s="14">
        <v>0</v>
      </c>
      <c r="AG14" s="15">
        <f t="shared" si="0"/>
        <v>138</v>
      </c>
    </row>
    <row r="15" spans="1:40" ht="15.75" customHeight="1" x14ac:dyDescent="0.25">
      <c r="A15" s="7">
        <f t="shared" si="1"/>
        <v>6</v>
      </c>
      <c r="B15" s="20" t="s">
        <v>298</v>
      </c>
      <c r="C15" s="169">
        <v>2273</v>
      </c>
      <c r="D15" s="169">
        <v>165</v>
      </c>
      <c r="E15" s="143" t="s">
        <v>95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f>SUM(122*0.5)</f>
        <v>61</v>
      </c>
      <c r="X15" s="14">
        <v>17</v>
      </c>
      <c r="Y15" s="14" t="s">
        <v>332</v>
      </c>
      <c r="Z15" s="14">
        <v>18</v>
      </c>
      <c r="AA15" s="14">
        <v>20</v>
      </c>
      <c r="AB15" s="14" t="s">
        <v>380</v>
      </c>
      <c r="AC15" s="14">
        <v>17</v>
      </c>
      <c r="AD15" s="14">
        <v>20</v>
      </c>
      <c r="AE15" s="14" t="s">
        <v>402</v>
      </c>
      <c r="AF15" s="14">
        <v>22</v>
      </c>
      <c r="AG15" s="15">
        <f t="shared" si="0"/>
        <v>118</v>
      </c>
    </row>
    <row r="16" spans="1:40" ht="15.75" customHeight="1" x14ac:dyDescent="0.25">
      <c r="A16" s="7">
        <f t="shared" si="1"/>
        <v>7</v>
      </c>
      <c r="B16" s="20" t="s">
        <v>296</v>
      </c>
      <c r="C16" s="169">
        <v>7297</v>
      </c>
      <c r="D16" s="169">
        <v>67</v>
      </c>
      <c r="E16" s="143" t="s">
        <v>95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f>SUM(114*0.5)</f>
        <v>57</v>
      </c>
      <c r="X16" s="14">
        <v>0</v>
      </c>
      <c r="Y16" s="14">
        <v>0</v>
      </c>
      <c r="Z16" s="14">
        <v>0</v>
      </c>
      <c r="AA16" s="14">
        <v>20</v>
      </c>
      <c r="AB16" s="14" t="s">
        <v>381</v>
      </c>
      <c r="AC16" s="14">
        <v>15</v>
      </c>
      <c r="AD16" s="14">
        <v>20</v>
      </c>
      <c r="AE16" s="14" t="s">
        <v>404</v>
      </c>
      <c r="AF16" s="14">
        <v>18</v>
      </c>
      <c r="AG16" s="15">
        <f t="shared" si="0"/>
        <v>90</v>
      </c>
    </row>
    <row r="17" spans="1:33" ht="15.75" customHeight="1" x14ac:dyDescent="0.25">
      <c r="A17" s="7">
        <f t="shared" si="1"/>
        <v>8</v>
      </c>
      <c r="B17" s="20" t="s">
        <v>23</v>
      </c>
      <c r="C17" s="169">
        <v>1450</v>
      </c>
      <c r="D17" s="169">
        <v>90</v>
      </c>
      <c r="E17" s="143" t="s">
        <v>95</v>
      </c>
      <c r="F17" s="14">
        <v>20</v>
      </c>
      <c r="G17" s="14" t="s">
        <v>97</v>
      </c>
      <c r="H17" s="14">
        <v>23</v>
      </c>
      <c r="I17" s="14">
        <v>18</v>
      </c>
      <c r="J17" s="14" t="s">
        <v>158</v>
      </c>
      <c r="K17" s="14">
        <v>20</v>
      </c>
      <c r="L17" s="14">
        <v>20</v>
      </c>
      <c r="M17" s="14">
        <v>0</v>
      </c>
      <c r="N17" s="14">
        <v>23</v>
      </c>
      <c r="O17" s="14">
        <v>16</v>
      </c>
      <c r="P17" s="14" t="s">
        <v>208</v>
      </c>
      <c r="Q17" s="14">
        <v>20</v>
      </c>
      <c r="R17" s="14">
        <v>1</v>
      </c>
      <c r="S17" s="14" t="s">
        <v>246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5">
        <f t="shared" si="0"/>
        <v>86</v>
      </c>
    </row>
    <row r="18" spans="1:33" ht="15.75" customHeight="1" x14ac:dyDescent="0.25">
      <c r="A18" s="7">
        <f t="shared" si="1"/>
        <v>9</v>
      </c>
      <c r="B18" s="20" t="s">
        <v>167</v>
      </c>
      <c r="C18" s="169">
        <v>2127</v>
      </c>
      <c r="D18" s="169">
        <v>52</v>
      </c>
      <c r="E18" s="143" t="s">
        <v>95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9">
        <f>SUM(54*0.9)</f>
        <v>48.6</v>
      </c>
      <c r="L18" s="14">
        <v>19</v>
      </c>
      <c r="M18" s="14">
        <v>0</v>
      </c>
      <c r="N18" s="14">
        <v>21</v>
      </c>
      <c r="O18" s="14">
        <v>0</v>
      </c>
      <c r="P18" s="14">
        <v>0</v>
      </c>
      <c r="Q18" s="14">
        <v>0</v>
      </c>
      <c r="R18" s="14">
        <v>12</v>
      </c>
      <c r="S18" s="14" t="s">
        <v>245</v>
      </c>
      <c r="T18" s="14">
        <v>16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5">
        <f t="shared" si="0"/>
        <v>85.6</v>
      </c>
    </row>
    <row r="19" spans="1:33" ht="15.75" customHeight="1" x14ac:dyDescent="0.25">
      <c r="A19" s="7">
        <f t="shared" si="1"/>
        <v>10</v>
      </c>
      <c r="B19" s="16" t="s">
        <v>40</v>
      </c>
      <c r="C19" s="121">
        <v>150448</v>
      </c>
      <c r="D19" s="192">
        <v>9</v>
      </c>
      <c r="E19" s="143" t="s">
        <v>95</v>
      </c>
      <c r="F19" s="14">
        <v>18</v>
      </c>
      <c r="G19" s="14" t="s">
        <v>100</v>
      </c>
      <c r="H19" s="14">
        <v>16</v>
      </c>
      <c r="I19" s="14">
        <v>18</v>
      </c>
      <c r="J19" s="14" t="s">
        <v>163</v>
      </c>
      <c r="K19" s="14">
        <v>11</v>
      </c>
      <c r="L19" s="14">
        <v>17</v>
      </c>
      <c r="M19" s="14">
        <v>0</v>
      </c>
      <c r="N19" s="14">
        <v>15</v>
      </c>
      <c r="O19" s="14">
        <v>16</v>
      </c>
      <c r="P19" s="14" t="s">
        <v>207</v>
      </c>
      <c r="Q19" s="14">
        <v>16</v>
      </c>
      <c r="R19" s="14">
        <v>0</v>
      </c>
      <c r="S19" s="14">
        <v>0</v>
      </c>
      <c r="T19" s="14">
        <v>0</v>
      </c>
      <c r="U19" s="14">
        <v>20</v>
      </c>
      <c r="V19" s="14" t="s">
        <v>289</v>
      </c>
      <c r="W19" s="14">
        <v>20</v>
      </c>
      <c r="X19" s="14">
        <v>0</v>
      </c>
      <c r="Y19" s="14">
        <v>0</v>
      </c>
      <c r="Z19" s="14">
        <v>0</v>
      </c>
      <c r="AA19" s="14">
        <v>2</v>
      </c>
      <c r="AB19" s="14" t="s">
        <v>382</v>
      </c>
      <c r="AC19" s="14">
        <v>0</v>
      </c>
      <c r="AD19" s="14">
        <v>0</v>
      </c>
      <c r="AE19" s="14">
        <v>0</v>
      </c>
      <c r="AF19" s="14">
        <v>0</v>
      </c>
      <c r="AG19" s="15">
        <f t="shared" si="0"/>
        <v>78</v>
      </c>
    </row>
    <row r="20" spans="1:33" ht="15.75" customHeight="1" x14ac:dyDescent="0.25">
      <c r="A20" s="7">
        <f t="shared" ref="A20:A39" si="2">SUM(A19+1)</f>
        <v>11</v>
      </c>
      <c r="B20" s="20" t="s">
        <v>297</v>
      </c>
      <c r="C20" s="196">
        <v>2200</v>
      </c>
      <c r="D20" s="145">
        <v>85</v>
      </c>
      <c r="E20" s="143" t="s">
        <v>95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f>SUM(92*0.5)</f>
        <v>46</v>
      </c>
      <c r="X20" s="14">
        <v>16</v>
      </c>
      <c r="Y20" s="14" t="s">
        <v>333</v>
      </c>
      <c r="Z20" s="14">
        <v>16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5">
        <f t="shared" si="0"/>
        <v>62</v>
      </c>
    </row>
    <row r="21" spans="1:33" ht="15.75" customHeight="1" x14ac:dyDescent="0.25">
      <c r="A21" s="7">
        <f t="shared" si="2"/>
        <v>12</v>
      </c>
      <c r="B21" s="20" t="s">
        <v>299</v>
      </c>
      <c r="C21" s="169">
        <v>6113</v>
      </c>
      <c r="D21" s="145">
        <v>83</v>
      </c>
      <c r="E21" s="143" t="s">
        <v>95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9">
        <f>SUM(124*0.5)</f>
        <v>62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5">
        <f t="shared" si="0"/>
        <v>62</v>
      </c>
    </row>
    <row r="22" spans="1:33" ht="15.75" customHeight="1" x14ac:dyDescent="0.25">
      <c r="A22" s="7">
        <f t="shared" si="2"/>
        <v>13</v>
      </c>
      <c r="B22" s="20" t="s">
        <v>214</v>
      </c>
      <c r="C22" s="145"/>
      <c r="D22" s="145">
        <v>3</v>
      </c>
      <c r="E22" s="13" t="s">
        <v>20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12</v>
      </c>
      <c r="S22" s="14" t="s">
        <v>240</v>
      </c>
      <c r="T22" s="14">
        <v>26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20</v>
      </c>
      <c r="AB22" s="14" t="s">
        <v>373</v>
      </c>
      <c r="AC22" s="14">
        <v>28</v>
      </c>
      <c r="AD22" s="14">
        <v>0</v>
      </c>
      <c r="AE22" s="14">
        <v>0</v>
      </c>
      <c r="AF22" s="14">
        <v>0</v>
      </c>
      <c r="AG22" s="15">
        <f t="shared" si="0"/>
        <v>54</v>
      </c>
    </row>
    <row r="23" spans="1:33" ht="15.75" customHeight="1" x14ac:dyDescent="0.25">
      <c r="A23" s="7">
        <f t="shared" si="2"/>
        <v>14</v>
      </c>
      <c r="B23" s="20" t="s">
        <v>172</v>
      </c>
      <c r="C23" s="145">
        <v>9135</v>
      </c>
      <c r="D23" s="146">
        <v>27</v>
      </c>
      <c r="E23" s="143" t="s">
        <v>95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16</v>
      </c>
      <c r="P23" s="14" t="s">
        <v>205</v>
      </c>
      <c r="Q23" s="14">
        <v>25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18</v>
      </c>
      <c r="Y23" s="14" t="s">
        <v>329</v>
      </c>
      <c r="Z23" s="14">
        <v>29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5">
        <f t="shared" si="0"/>
        <v>54</v>
      </c>
    </row>
    <row r="24" spans="1:33" ht="15.75" customHeight="1" x14ac:dyDescent="0.25">
      <c r="A24" s="7">
        <f t="shared" si="2"/>
        <v>15</v>
      </c>
      <c r="B24" s="20" t="s">
        <v>260</v>
      </c>
      <c r="C24" s="145">
        <v>3448</v>
      </c>
      <c r="D24" s="145">
        <v>63</v>
      </c>
      <c r="E24" s="143" t="s">
        <v>95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10</v>
      </c>
      <c r="V24" s="14" t="s">
        <v>293</v>
      </c>
      <c r="W24" s="14">
        <v>9</v>
      </c>
      <c r="X24" s="14">
        <v>18</v>
      </c>
      <c r="Y24" s="14" t="s">
        <v>330</v>
      </c>
      <c r="Z24" s="14">
        <v>24</v>
      </c>
      <c r="AA24" s="14">
        <v>0</v>
      </c>
      <c r="AB24" s="14">
        <v>0</v>
      </c>
      <c r="AC24" s="14">
        <v>0</v>
      </c>
      <c r="AD24" s="14">
        <v>20</v>
      </c>
      <c r="AE24" s="14" t="s">
        <v>403</v>
      </c>
      <c r="AF24" s="14">
        <v>20</v>
      </c>
      <c r="AG24" s="15">
        <f t="shared" si="0"/>
        <v>53</v>
      </c>
    </row>
    <row r="25" spans="1:33" ht="15.75" customHeight="1" x14ac:dyDescent="0.25">
      <c r="A25" s="7">
        <f t="shared" si="2"/>
        <v>16</v>
      </c>
      <c r="B25" s="19" t="s">
        <v>117</v>
      </c>
      <c r="C25" s="146">
        <v>22511</v>
      </c>
      <c r="D25" s="145">
        <v>66</v>
      </c>
      <c r="E25" s="45" t="s">
        <v>15</v>
      </c>
      <c r="F25" s="14">
        <v>0</v>
      </c>
      <c r="G25" s="14">
        <v>0</v>
      </c>
      <c r="H25" s="14">
        <v>0</v>
      </c>
      <c r="I25" s="14">
        <v>18</v>
      </c>
      <c r="J25" s="14" t="s">
        <v>155</v>
      </c>
      <c r="K25" s="14">
        <v>24</v>
      </c>
      <c r="L25" s="14">
        <v>11</v>
      </c>
      <c r="M25" s="14">
        <v>0</v>
      </c>
      <c r="N25" s="14">
        <v>12</v>
      </c>
      <c r="O25" s="14">
        <v>10</v>
      </c>
      <c r="P25" s="14" t="s">
        <v>203</v>
      </c>
      <c r="Q25" s="14">
        <v>13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5">
        <f t="shared" si="0"/>
        <v>49</v>
      </c>
    </row>
    <row r="26" spans="1:33" ht="15.75" customHeight="1" x14ac:dyDescent="0.25">
      <c r="A26" s="7">
        <f t="shared" si="2"/>
        <v>17</v>
      </c>
      <c r="B26" s="20" t="s">
        <v>210</v>
      </c>
      <c r="C26" s="145">
        <v>2556</v>
      </c>
      <c r="D26" s="145">
        <v>69</v>
      </c>
      <c r="E26" s="143" t="s">
        <v>95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16</v>
      </c>
      <c r="P26" s="14" t="s">
        <v>209</v>
      </c>
      <c r="Q26" s="14">
        <v>13</v>
      </c>
      <c r="R26" s="14">
        <v>0</v>
      </c>
      <c r="S26" s="14">
        <v>0</v>
      </c>
      <c r="T26" s="14">
        <v>0</v>
      </c>
      <c r="U26" s="14">
        <v>20</v>
      </c>
      <c r="V26" s="14" t="s">
        <v>291</v>
      </c>
      <c r="W26" s="14">
        <v>15</v>
      </c>
      <c r="X26" s="14">
        <v>0</v>
      </c>
      <c r="Y26" s="14">
        <v>0</v>
      </c>
      <c r="Z26" s="14">
        <v>0</v>
      </c>
      <c r="AA26" s="14">
        <v>20</v>
      </c>
      <c r="AB26" s="14" t="s">
        <v>379</v>
      </c>
      <c r="AC26" s="14">
        <v>17</v>
      </c>
      <c r="AD26" s="14">
        <v>0</v>
      </c>
      <c r="AE26" s="14">
        <v>0</v>
      </c>
      <c r="AF26" s="14">
        <v>0</v>
      </c>
      <c r="AG26" s="15">
        <f t="shared" si="0"/>
        <v>45</v>
      </c>
    </row>
    <row r="27" spans="1:33" ht="15.75" customHeight="1" x14ac:dyDescent="0.25">
      <c r="A27" s="7">
        <f t="shared" si="2"/>
        <v>18</v>
      </c>
      <c r="B27" s="16" t="s">
        <v>38</v>
      </c>
      <c r="C27" s="17">
        <v>1466</v>
      </c>
      <c r="D27" s="17">
        <v>99</v>
      </c>
      <c r="E27" s="13" t="s">
        <v>20</v>
      </c>
      <c r="F27" s="14" t="s">
        <v>81</v>
      </c>
      <c r="G27" s="14" t="s">
        <v>104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12</v>
      </c>
      <c r="S27" s="14" t="s">
        <v>243</v>
      </c>
      <c r="T27" s="14">
        <v>19</v>
      </c>
      <c r="U27" s="14">
        <v>9</v>
      </c>
      <c r="V27" s="14" t="s">
        <v>294</v>
      </c>
      <c r="W27" s="14">
        <v>5</v>
      </c>
      <c r="X27" s="14">
        <v>17</v>
      </c>
      <c r="Y27" s="14" t="s">
        <v>328</v>
      </c>
      <c r="Z27" s="14">
        <v>20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5">
        <f t="shared" si="0"/>
        <v>44</v>
      </c>
    </row>
    <row r="28" spans="1:33" ht="15.75" customHeight="1" x14ac:dyDescent="0.25">
      <c r="A28" s="7">
        <f t="shared" si="2"/>
        <v>19</v>
      </c>
      <c r="B28" s="16" t="s">
        <v>251</v>
      </c>
      <c r="C28" s="17">
        <v>8711</v>
      </c>
      <c r="D28" s="17">
        <v>202</v>
      </c>
      <c r="E28" s="143" t="s">
        <v>95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59">
        <f>SUM(52*0.7)</f>
        <v>36.4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5">
        <f t="shared" si="0"/>
        <v>36.4</v>
      </c>
    </row>
    <row r="29" spans="1:33" ht="15.75" customHeight="1" x14ac:dyDescent="0.25">
      <c r="A29" s="7">
        <f t="shared" si="2"/>
        <v>20</v>
      </c>
      <c r="B29" s="16" t="s">
        <v>168</v>
      </c>
      <c r="C29" s="17">
        <v>8237</v>
      </c>
      <c r="D29" s="17">
        <v>96</v>
      </c>
      <c r="E29" s="45" t="s">
        <v>15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20</v>
      </c>
      <c r="M29" s="14">
        <v>0</v>
      </c>
      <c r="N29" s="14">
        <v>30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5">
        <f t="shared" si="0"/>
        <v>30</v>
      </c>
    </row>
    <row r="30" spans="1:33" ht="15.75" customHeight="1" x14ac:dyDescent="0.25">
      <c r="A30" s="7">
        <f t="shared" si="2"/>
        <v>21</v>
      </c>
      <c r="B30" s="19" t="s">
        <v>64</v>
      </c>
      <c r="C30" s="146">
        <v>5584</v>
      </c>
      <c r="D30" s="146">
        <v>88</v>
      </c>
      <c r="E30" s="13" t="s">
        <v>20</v>
      </c>
      <c r="F30" s="14">
        <v>4</v>
      </c>
      <c r="G30" s="14" t="s">
        <v>94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12</v>
      </c>
      <c r="S30" s="14" t="s">
        <v>238</v>
      </c>
      <c r="T30" s="14">
        <v>30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5">
        <f t="shared" si="0"/>
        <v>30</v>
      </c>
    </row>
    <row r="31" spans="1:33" ht="15.75" customHeight="1" x14ac:dyDescent="0.25">
      <c r="A31" s="7">
        <f t="shared" si="2"/>
        <v>22</v>
      </c>
      <c r="B31" s="20" t="s">
        <v>125</v>
      </c>
      <c r="C31" s="145">
        <v>2240</v>
      </c>
      <c r="D31" s="138">
        <v>24</v>
      </c>
      <c r="E31" s="168" t="s">
        <v>95</v>
      </c>
      <c r="F31" s="14">
        <v>0</v>
      </c>
      <c r="G31" s="14">
        <v>0</v>
      </c>
      <c r="H31" s="14">
        <v>0</v>
      </c>
      <c r="I31" s="14">
        <v>18</v>
      </c>
      <c r="J31" s="14" t="s">
        <v>161</v>
      </c>
      <c r="K31" s="14">
        <v>12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20</v>
      </c>
      <c r="V31" s="14" t="s">
        <v>290</v>
      </c>
      <c r="W31" s="14">
        <v>17</v>
      </c>
      <c r="X31" s="14">
        <v>1</v>
      </c>
      <c r="Y31" s="14" t="s">
        <v>325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5">
        <f t="shared" si="0"/>
        <v>29</v>
      </c>
    </row>
    <row r="32" spans="1:33" ht="15.75" customHeight="1" x14ac:dyDescent="0.25">
      <c r="A32" s="7">
        <f t="shared" si="2"/>
        <v>23</v>
      </c>
      <c r="B32" s="20" t="s">
        <v>295</v>
      </c>
      <c r="C32" s="145">
        <v>24600</v>
      </c>
      <c r="D32" s="138">
        <v>34</v>
      </c>
      <c r="E32" s="143" t="s">
        <v>95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9">
        <f>SUM(57*0.5)</f>
        <v>28.5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5">
        <f t="shared" si="0"/>
        <v>28.5</v>
      </c>
    </row>
    <row r="33" spans="1:33" ht="15.75" customHeight="1" x14ac:dyDescent="0.25">
      <c r="A33" s="7">
        <f t="shared" si="2"/>
        <v>24</v>
      </c>
      <c r="B33" s="16" t="s">
        <v>36</v>
      </c>
      <c r="C33" s="17">
        <v>17013</v>
      </c>
      <c r="D33" s="17">
        <v>19</v>
      </c>
      <c r="E33" s="143" t="s">
        <v>95</v>
      </c>
      <c r="F33" s="14">
        <v>20</v>
      </c>
      <c r="G33" s="14" t="s">
        <v>99</v>
      </c>
      <c r="H33" s="14">
        <v>18</v>
      </c>
      <c r="I33" s="14">
        <v>18</v>
      </c>
      <c r="J33" s="14" t="s">
        <v>162</v>
      </c>
      <c r="K33" s="14">
        <v>10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5">
        <f t="shared" si="0"/>
        <v>28</v>
      </c>
    </row>
    <row r="34" spans="1:33" ht="15.75" customHeight="1" x14ac:dyDescent="0.25">
      <c r="A34" s="7">
        <f t="shared" si="2"/>
        <v>25</v>
      </c>
      <c r="B34" s="24" t="s">
        <v>253</v>
      </c>
      <c r="C34" s="18">
        <v>18914</v>
      </c>
      <c r="D34" s="18">
        <v>7</v>
      </c>
      <c r="E34" s="184" t="s">
        <v>20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20</v>
      </c>
      <c r="V34" s="14" t="s">
        <v>285</v>
      </c>
      <c r="W34" s="14">
        <v>28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5">
        <f t="shared" si="0"/>
        <v>28</v>
      </c>
    </row>
    <row r="35" spans="1:33" ht="15.75" customHeight="1" x14ac:dyDescent="0.25">
      <c r="A35" s="7">
        <f t="shared" si="2"/>
        <v>26</v>
      </c>
      <c r="B35" s="20" t="s">
        <v>31</v>
      </c>
      <c r="C35" s="169">
        <v>13549</v>
      </c>
      <c r="D35" s="145">
        <v>911</v>
      </c>
      <c r="E35" s="168" t="s">
        <v>95</v>
      </c>
      <c r="F35" s="14">
        <v>8</v>
      </c>
      <c r="G35" s="14" t="s">
        <v>102</v>
      </c>
      <c r="H35" s="14">
        <v>8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20</v>
      </c>
      <c r="V35" s="14" t="s">
        <v>292</v>
      </c>
      <c r="W35" s="14">
        <v>13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5">
        <f t="shared" si="0"/>
        <v>21</v>
      </c>
    </row>
    <row r="36" spans="1:33" ht="15.75" customHeight="1" x14ac:dyDescent="0.25">
      <c r="A36" s="7">
        <f t="shared" si="2"/>
        <v>27</v>
      </c>
      <c r="B36" s="16" t="s">
        <v>123</v>
      </c>
      <c r="C36" s="192">
        <v>1712</v>
      </c>
      <c r="D36" s="121">
        <v>42</v>
      </c>
      <c r="E36" s="168" t="s">
        <v>95</v>
      </c>
      <c r="F36" s="14">
        <v>0</v>
      </c>
      <c r="G36" s="14">
        <v>0</v>
      </c>
      <c r="H36" s="14">
        <v>0</v>
      </c>
      <c r="I36" s="14">
        <v>18</v>
      </c>
      <c r="J36" s="14" t="s">
        <v>160</v>
      </c>
      <c r="K36" s="14">
        <v>16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5">
        <f t="shared" si="0"/>
        <v>16</v>
      </c>
    </row>
    <row r="37" spans="1:33" ht="15.75" customHeight="1" x14ac:dyDescent="0.25">
      <c r="A37" s="7">
        <f t="shared" si="2"/>
        <v>28</v>
      </c>
      <c r="B37" s="187" t="s">
        <v>119</v>
      </c>
      <c r="C37" s="173">
        <v>1293</v>
      </c>
      <c r="D37" s="193">
        <v>45</v>
      </c>
      <c r="E37" s="184" t="s">
        <v>20</v>
      </c>
      <c r="F37" s="14">
        <v>0</v>
      </c>
      <c r="G37" s="14">
        <v>0</v>
      </c>
      <c r="H37" s="14">
        <v>0</v>
      </c>
      <c r="I37" s="14">
        <v>10</v>
      </c>
      <c r="J37" s="14" t="s">
        <v>156</v>
      </c>
      <c r="K37" s="14">
        <v>10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5">
        <f t="shared" si="0"/>
        <v>10</v>
      </c>
    </row>
    <row r="38" spans="1:33" ht="15.75" customHeight="1" x14ac:dyDescent="0.25">
      <c r="A38" s="7">
        <f t="shared" si="2"/>
        <v>29</v>
      </c>
      <c r="B38" s="188" t="s">
        <v>32</v>
      </c>
      <c r="C38" s="189">
        <v>13266</v>
      </c>
      <c r="D38" s="17">
        <v>166</v>
      </c>
      <c r="E38" s="168" t="s">
        <v>95</v>
      </c>
      <c r="F38" s="14">
        <v>8</v>
      </c>
      <c r="G38" s="14" t="s">
        <v>101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5">
        <f t="shared" si="0"/>
        <v>0</v>
      </c>
    </row>
    <row r="39" spans="1:33" ht="15.75" customHeight="1" x14ac:dyDescent="0.25">
      <c r="A39" s="7">
        <f t="shared" si="2"/>
        <v>30</v>
      </c>
      <c r="B39" s="20" t="s">
        <v>34</v>
      </c>
      <c r="C39" s="169">
        <v>11270</v>
      </c>
      <c r="D39" s="138">
        <v>39</v>
      </c>
      <c r="E39" s="168" t="s">
        <v>95</v>
      </c>
      <c r="F39" s="14">
        <v>6</v>
      </c>
      <c r="G39" s="14" t="s">
        <v>103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5">
        <f t="shared" si="0"/>
        <v>0</v>
      </c>
    </row>
    <row r="40" spans="1:33" ht="15.75" customHeight="1" x14ac:dyDescent="0.25">
      <c r="A40" s="7">
        <v>31</v>
      </c>
      <c r="B40" s="20" t="s">
        <v>338</v>
      </c>
      <c r="C40" s="169"/>
      <c r="D40" s="138">
        <v>68</v>
      </c>
      <c r="E40" s="168" t="s">
        <v>54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20</v>
      </c>
      <c r="AB40" s="14" t="s">
        <v>377</v>
      </c>
      <c r="AC40" s="14">
        <v>0</v>
      </c>
      <c r="AD40" s="14">
        <v>0</v>
      </c>
      <c r="AE40" s="14">
        <v>0</v>
      </c>
      <c r="AF40" s="14">
        <v>0</v>
      </c>
      <c r="AG40" s="15">
        <f t="shared" si="0"/>
        <v>0</v>
      </c>
    </row>
    <row r="41" spans="1:33" ht="15.75" customHeight="1" x14ac:dyDescent="0.25">
      <c r="A41" s="7">
        <v>32</v>
      </c>
      <c r="B41" s="16" t="s">
        <v>341</v>
      </c>
      <c r="C41" s="121">
        <v>8622</v>
      </c>
      <c r="D41" s="121">
        <v>31</v>
      </c>
      <c r="E41" s="184" t="s">
        <v>20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20</v>
      </c>
      <c r="AB41" s="14" t="s">
        <v>375</v>
      </c>
      <c r="AC41" s="14">
        <v>0</v>
      </c>
      <c r="AD41" s="14">
        <v>0</v>
      </c>
      <c r="AE41" s="14">
        <v>0</v>
      </c>
      <c r="AF41" s="14">
        <v>0</v>
      </c>
      <c r="AG41" s="15">
        <f t="shared" si="0"/>
        <v>0</v>
      </c>
    </row>
    <row r="42" spans="1:33" x14ac:dyDescent="0.25">
      <c r="A42" s="25"/>
    </row>
    <row r="43" spans="1:33" x14ac:dyDescent="0.25">
      <c r="A43" s="25"/>
    </row>
  </sheetData>
  <sortState ref="B10:AG41">
    <sortCondition descending="1" ref="AG10:AG41"/>
  </sortState>
  <mergeCells count="20">
    <mergeCell ref="A1:F6"/>
    <mergeCell ref="G3:AK5"/>
    <mergeCell ref="L7:N7"/>
    <mergeCell ref="L8:N8"/>
    <mergeCell ref="O7:Q7"/>
    <mergeCell ref="O8:Q8"/>
    <mergeCell ref="R7:T7"/>
    <mergeCell ref="R8:T8"/>
    <mergeCell ref="AD7:AF7"/>
    <mergeCell ref="AD8:AF8"/>
    <mergeCell ref="U7:W7"/>
    <mergeCell ref="U8:W8"/>
    <mergeCell ref="X7:Z7"/>
    <mergeCell ref="X8:Z8"/>
    <mergeCell ref="AA7:AC7"/>
    <mergeCell ref="AA8:AC8"/>
    <mergeCell ref="F7:H7"/>
    <mergeCell ref="F8:H8"/>
    <mergeCell ref="I7:K7"/>
    <mergeCell ref="I8:K8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9.140625" style="94"/>
    <col min="2" max="2" width="13.7109375" style="94" customWidth="1"/>
    <col min="3" max="20" width="9.140625" style="94"/>
    <col min="21" max="29" width="9.140625" style="94" customWidth="1"/>
    <col min="30" max="32" width="9.140625" style="94" hidden="1" customWidth="1"/>
    <col min="33" max="16384" width="9.140625" style="94"/>
  </cols>
  <sheetData>
    <row r="1" spans="1:32" x14ac:dyDescent="0.25">
      <c r="B1" s="95"/>
      <c r="C1" s="242" t="s">
        <v>42</v>
      </c>
      <c r="D1" s="243"/>
      <c r="E1" s="244"/>
      <c r="F1" s="248" t="s">
        <v>43</v>
      </c>
      <c r="G1" s="249"/>
      <c r="H1" s="250"/>
      <c r="I1" s="236" t="s">
        <v>44</v>
      </c>
      <c r="J1" s="237"/>
      <c r="K1" s="238"/>
      <c r="L1" s="242" t="s">
        <v>46</v>
      </c>
      <c r="M1" s="243"/>
      <c r="N1" s="244"/>
      <c r="O1" s="248" t="s">
        <v>47</v>
      </c>
      <c r="P1" s="249"/>
      <c r="Q1" s="250"/>
      <c r="R1" s="236" t="s">
        <v>49</v>
      </c>
      <c r="S1" s="237"/>
      <c r="T1" s="238"/>
      <c r="U1" s="242" t="s">
        <v>50</v>
      </c>
      <c r="V1" s="243"/>
      <c r="W1" s="244"/>
      <c r="X1" s="248" t="s">
        <v>52</v>
      </c>
      <c r="Y1" s="249"/>
      <c r="Z1" s="250"/>
      <c r="AA1" s="236" t="s">
        <v>53</v>
      </c>
      <c r="AB1" s="237"/>
      <c r="AC1" s="238"/>
      <c r="AD1" s="236"/>
      <c r="AE1" s="237"/>
      <c r="AF1" s="238"/>
    </row>
    <row r="2" spans="1:32" x14ac:dyDescent="0.25">
      <c r="B2" s="96"/>
      <c r="C2" s="245" t="s">
        <v>26</v>
      </c>
      <c r="D2" s="246"/>
      <c r="E2" s="247"/>
      <c r="F2" s="254" t="s">
        <v>21</v>
      </c>
      <c r="G2" s="252"/>
      <c r="H2" s="253"/>
      <c r="I2" s="239" t="s">
        <v>45</v>
      </c>
      <c r="J2" s="240"/>
      <c r="K2" s="241"/>
      <c r="L2" s="245" t="s">
        <v>25</v>
      </c>
      <c r="M2" s="246"/>
      <c r="N2" s="247"/>
      <c r="O2" s="251" t="s">
        <v>55</v>
      </c>
      <c r="P2" s="252"/>
      <c r="Q2" s="253"/>
      <c r="R2" s="239" t="s">
        <v>247</v>
      </c>
      <c r="S2" s="240"/>
      <c r="T2" s="241"/>
      <c r="U2" s="245" t="s">
        <v>56</v>
      </c>
      <c r="V2" s="246"/>
      <c r="W2" s="247"/>
      <c r="X2" s="251" t="s">
        <v>39</v>
      </c>
      <c r="Y2" s="252"/>
      <c r="Z2" s="253"/>
      <c r="AA2" s="239" t="s">
        <v>37</v>
      </c>
      <c r="AB2" s="240"/>
      <c r="AC2" s="241"/>
      <c r="AD2" s="239"/>
      <c r="AE2" s="240"/>
      <c r="AF2" s="241"/>
    </row>
    <row r="3" spans="1:32" ht="15.75" x14ac:dyDescent="0.25">
      <c r="A3" s="97"/>
      <c r="B3" s="98"/>
      <c r="C3" s="104" t="s">
        <v>22</v>
      </c>
      <c r="D3" s="99" t="s">
        <v>2</v>
      </c>
      <c r="E3" s="99" t="s">
        <v>6</v>
      </c>
      <c r="F3" s="100" t="s">
        <v>22</v>
      </c>
      <c r="G3" s="101" t="s">
        <v>2</v>
      </c>
      <c r="H3" s="101" t="s">
        <v>3</v>
      </c>
      <c r="I3" s="102" t="s">
        <v>22</v>
      </c>
      <c r="J3" s="103" t="s">
        <v>2</v>
      </c>
      <c r="K3" s="103" t="s">
        <v>3</v>
      </c>
      <c r="L3" s="104" t="s">
        <v>22</v>
      </c>
      <c r="M3" s="105" t="s">
        <v>2</v>
      </c>
      <c r="N3" s="105" t="s">
        <v>3</v>
      </c>
      <c r="O3" s="100" t="s">
        <v>22</v>
      </c>
      <c r="P3" s="101" t="s">
        <v>2</v>
      </c>
      <c r="Q3" s="101" t="s">
        <v>3</v>
      </c>
      <c r="R3" s="102" t="s">
        <v>22</v>
      </c>
      <c r="S3" s="103" t="s">
        <v>2</v>
      </c>
      <c r="T3" s="103" t="s">
        <v>3</v>
      </c>
      <c r="U3" s="104" t="s">
        <v>22</v>
      </c>
      <c r="V3" s="105" t="s">
        <v>2</v>
      </c>
      <c r="W3" s="105" t="s">
        <v>3</v>
      </c>
      <c r="X3" s="100" t="s">
        <v>22</v>
      </c>
      <c r="Y3" s="101" t="s">
        <v>2</v>
      </c>
      <c r="Z3" s="101" t="s">
        <v>3</v>
      </c>
      <c r="AA3" s="102" t="s">
        <v>22</v>
      </c>
      <c r="AB3" s="103" t="s">
        <v>2</v>
      </c>
      <c r="AC3" s="103" t="s">
        <v>3</v>
      </c>
      <c r="AD3" s="102" t="s">
        <v>22</v>
      </c>
      <c r="AE3" s="103" t="s">
        <v>2</v>
      </c>
      <c r="AF3" s="103" t="s">
        <v>3</v>
      </c>
    </row>
    <row r="4" spans="1:32" ht="15.75" x14ac:dyDescent="0.25">
      <c r="A4" s="106" t="s">
        <v>1</v>
      </c>
      <c r="B4" s="107"/>
      <c r="C4" s="108"/>
      <c r="D4" s="108"/>
      <c r="E4" s="107"/>
      <c r="F4" s="98"/>
      <c r="G4" s="109"/>
      <c r="H4" s="109"/>
      <c r="I4" s="98"/>
      <c r="J4" s="109"/>
      <c r="K4" s="109"/>
      <c r="L4" s="98"/>
      <c r="M4" s="109"/>
      <c r="N4" s="109"/>
      <c r="O4" s="98"/>
      <c r="P4" s="109"/>
      <c r="Q4" s="109"/>
      <c r="R4" s="98"/>
      <c r="S4" s="109"/>
      <c r="T4" s="109"/>
      <c r="U4" s="98"/>
      <c r="V4" s="109"/>
      <c r="W4" s="109"/>
      <c r="X4" s="98"/>
      <c r="Y4" s="109"/>
      <c r="Z4" s="109"/>
      <c r="AA4" s="98"/>
      <c r="AB4" s="109"/>
      <c r="AC4" s="109"/>
      <c r="AD4" s="98"/>
      <c r="AE4" s="109"/>
      <c r="AF4" s="109"/>
    </row>
    <row r="5" spans="1:32" ht="15.75" x14ac:dyDescent="0.25">
      <c r="A5" s="112" t="s">
        <v>12</v>
      </c>
      <c r="B5" s="110"/>
      <c r="C5" s="142" t="s">
        <v>66</v>
      </c>
      <c r="D5" s="142" t="s">
        <v>112</v>
      </c>
      <c r="E5" s="142" t="s">
        <v>87</v>
      </c>
      <c r="F5" s="148" t="s">
        <v>121</v>
      </c>
      <c r="G5" s="149" t="s">
        <v>136</v>
      </c>
      <c r="H5" s="149" t="s">
        <v>146</v>
      </c>
      <c r="I5" s="149"/>
      <c r="J5" s="149" t="s">
        <v>166</v>
      </c>
      <c r="K5" s="149"/>
      <c r="L5" s="149" t="s">
        <v>178</v>
      </c>
      <c r="M5" s="149" t="s">
        <v>189</v>
      </c>
      <c r="N5" s="149" t="s">
        <v>197</v>
      </c>
      <c r="O5" s="149" t="s">
        <v>217</v>
      </c>
      <c r="P5" s="149" t="s">
        <v>226</v>
      </c>
      <c r="Q5" s="149" t="s">
        <v>233</v>
      </c>
      <c r="R5" s="149" t="s">
        <v>257</v>
      </c>
      <c r="S5" s="149" t="s">
        <v>269</v>
      </c>
      <c r="T5" s="149" t="s">
        <v>279</v>
      </c>
      <c r="U5" s="149" t="s">
        <v>305</v>
      </c>
      <c r="V5" s="149" t="s">
        <v>313</v>
      </c>
      <c r="W5" s="149" t="s">
        <v>321</v>
      </c>
      <c r="X5" s="149" t="s">
        <v>344</v>
      </c>
      <c r="Y5" s="149" t="s">
        <v>354</v>
      </c>
      <c r="Z5" s="149" t="s">
        <v>367</v>
      </c>
      <c r="AA5" s="149" t="s">
        <v>383</v>
      </c>
      <c r="AB5" s="149" t="s">
        <v>387</v>
      </c>
      <c r="AC5" s="149" t="s">
        <v>394</v>
      </c>
      <c r="AD5" s="125"/>
      <c r="AE5" s="125"/>
      <c r="AF5" s="125"/>
    </row>
    <row r="6" spans="1:32" ht="15.75" x14ac:dyDescent="0.25">
      <c r="A6" s="157" t="s">
        <v>167</v>
      </c>
      <c r="B6" s="110"/>
      <c r="C6" s="147"/>
      <c r="D6" s="147"/>
      <c r="E6" s="147"/>
      <c r="F6" s="135"/>
      <c r="G6" s="134"/>
      <c r="H6" s="134"/>
      <c r="I6" s="149"/>
      <c r="J6" s="149" t="s">
        <v>166</v>
      </c>
      <c r="K6" s="149"/>
      <c r="L6" s="134"/>
      <c r="M6" s="134"/>
      <c r="N6" s="134"/>
      <c r="O6" s="149" t="s">
        <v>221</v>
      </c>
      <c r="P6" s="149" t="s">
        <v>229</v>
      </c>
      <c r="Q6" s="149" t="s">
        <v>237</v>
      </c>
      <c r="R6" s="134"/>
      <c r="S6" s="134"/>
      <c r="T6" s="134"/>
      <c r="U6" s="125"/>
      <c r="V6" s="125"/>
      <c r="W6" s="125"/>
      <c r="X6" s="134"/>
      <c r="Y6" s="134"/>
      <c r="Z6" s="134"/>
      <c r="AA6" s="134"/>
      <c r="AB6" s="134"/>
      <c r="AC6" s="134"/>
      <c r="AD6" s="111"/>
      <c r="AE6" s="111"/>
      <c r="AF6" s="111"/>
    </row>
    <row r="7" spans="1:32" ht="15.75" x14ac:dyDescent="0.25">
      <c r="A7" s="126" t="s">
        <v>64</v>
      </c>
      <c r="B7" s="113"/>
      <c r="C7" s="142" t="s">
        <v>65</v>
      </c>
      <c r="D7" s="142" t="s">
        <v>80</v>
      </c>
      <c r="E7" s="142" t="s">
        <v>81</v>
      </c>
      <c r="F7" s="135"/>
      <c r="G7" s="134"/>
      <c r="H7" s="134"/>
      <c r="I7" s="134"/>
      <c r="J7" s="134"/>
      <c r="K7" s="134"/>
      <c r="L7" s="134"/>
      <c r="M7" s="134"/>
      <c r="N7" s="134"/>
      <c r="O7" s="149" t="s">
        <v>211</v>
      </c>
      <c r="P7" s="149" t="s">
        <v>222</v>
      </c>
      <c r="Q7" s="149" t="s">
        <v>230</v>
      </c>
      <c r="R7" s="134"/>
      <c r="S7" s="134"/>
      <c r="T7" s="134"/>
      <c r="U7" s="125"/>
      <c r="V7" s="125"/>
      <c r="W7" s="125"/>
      <c r="X7" s="134"/>
      <c r="Y7" s="134"/>
      <c r="Z7" s="134"/>
      <c r="AA7" s="134"/>
      <c r="AB7" s="134"/>
      <c r="AC7" s="134"/>
      <c r="AD7" s="111"/>
      <c r="AE7" s="111"/>
      <c r="AF7" s="111"/>
    </row>
    <row r="8" spans="1:32" ht="15.75" x14ac:dyDescent="0.25">
      <c r="A8" s="126" t="s">
        <v>36</v>
      </c>
      <c r="B8" s="115"/>
      <c r="C8" s="142" t="s">
        <v>72</v>
      </c>
      <c r="D8" s="142" t="s">
        <v>75</v>
      </c>
      <c r="E8" s="142" t="s">
        <v>89</v>
      </c>
      <c r="F8" s="148" t="s">
        <v>128</v>
      </c>
      <c r="G8" s="149" t="s">
        <v>140</v>
      </c>
      <c r="H8" s="149" t="s">
        <v>150</v>
      </c>
      <c r="I8" s="134"/>
      <c r="J8" s="134"/>
      <c r="K8" s="134"/>
      <c r="L8" s="134"/>
      <c r="M8" s="134"/>
      <c r="N8" s="134"/>
      <c r="O8" s="149" t="s">
        <v>220</v>
      </c>
      <c r="P8" s="149" t="s">
        <v>81</v>
      </c>
      <c r="Q8" s="149" t="s">
        <v>81</v>
      </c>
      <c r="R8" s="134"/>
      <c r="S8" s="134"/>
      <c r="T8" s="134"/>
      <c r="U8" s="125"/>
      <c r="V8" s="125"/>
      <c r="W8" s="125"/>
      <c r="X8" s="134"/>
      <c r="Y8" s="134"/>
      <c r="Z8" s="134"/>
      <c r="AA8" s="134"/>
      <c r="AB8" s="134"/>
      <c r="AC8" s="134"/>
      <c r="AD8" s="111"/>
      <c r="AE8" s="111"/>
      <c r="AF8" s="111"/>
    </row>
    <row r="9" spans="1:32" ht="15.75" x14ac:dyDescent="0.25">
      <c r="A9" s="126" t="s">
        <v>296</v>
      </c>
      <c r="B9" s="115"/>
      <c r="C9" s="147"/>
      <c r="D9" s="147"/>
      <c r="E9" s="147"/>
      <c r="F9" s="135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25"/>
      <c r="V9" s="125"/>
      <c r="W9" s="125"/>
      <c r="X9" s="149" t="s">
        <v>346</v>
      </c>
      <c r="Y9" s="149" t="s">
        <v>358</v>
      </c>
      <c r="Z9" s="149" t="s">
        <v>369</v>
      </c>
      <c r="AA9" s="149" t="s">
        <v>383</v>
      </c>
      <c r="AB9" s="149" t="s">
        <v>390</v>
      </c>
      <c r="AC9" s="149" t="s">
        <v>397</v>
      </c>
      <c r="AD9" s="111"/>
      <c r="AE9" s="111"/>
      <c r="AF9" s="111"/>
    </row>
    <row r="10" spans="1:32" ht="15.75" x14ac:dyDescent="0.25">
      <c r="A10" s="257" t="s">
        <v>30</v>
      </c>
      <c r="B10" s="258"/>
      <c r="C10" s="142" t="s">
        <v>59</v>
      </c>
      <c r="D10" s="142" t="s">
        <v>74</v>
      </c>
      <c r="E10" s="142" t="s">
        <v>85</v>
      </c>
      <c r="F10" s="148" t="s">
        <v>115</v>
      </c>
      <c r="G10" s="149" t="s">
        <v>133</v>
      </c>
      <c r="H10" s="149" t="s">
        <v>148</v>
      </c>
      <c r="I10" s="149"/>
      <c r="J10" s="149" t="s">
        <v>165</v>
      </c>
      <c r="K10" s="149"/>
      <c r="L10" s="149" t="s">
        <v>174</v>
      </c>
      <c r="M10" s="149" t="s">
        <v>185</v>
      </c>
      <c r="N10" s="149" t="s">
        <v>192</v>
      </c>
      <c r="O10" s="149" t="s">
        <v>213</v>
      </c>
      <c r="P10" s="149" t="s">
        <v>228</v>
      </c>
      <c r="Q10" s="149" t="s">
        <v>235</v>
      </c>
      <c r="R10" s="149" t="s">
        <v>255</v>
      </c>
      <c r="S10" s="149" t="s">
        <v>267</v>
      </c>
      <c r="T10" s="149" t="s">
        <v>278</v>
      </c>
      <c r="U10" s="149" t="s">
        <v>304</v>
      </c>
      <c r="V10" s="149" t="s">
        <v>311</v>
      </c>
      <c r="W10" s="149" t="s">
        <v>319</v>
      </c>
      <c r="X10" s="149" t="s">
        <v>336</v>
      </c>
      <c r="Y10" s="149" t="s">
        <v>353</v>
      </c>
      <c r="Z10" s="149" t="s">
        <v>364</v>
      </c>
      <c r="AA10" s="149" t="s">
        <v>383</v>
      </c>
      <c r="AB10" s="149" t="s">
        <v>386</v>
      </c>
      <c r="AC10" s="149" t="s">
        <v>393</v>
      </c>
      <c r="AD10" s="111"/>
      <c r="AE10" s="111"/>
      <c r="AF10" s="111"/>
    </row>
    <row r="11" spans="1:32" ht="15.75" x14ac:dyDescent="0.25">
      <c r="A11" s="132" t="s">
        <v>62</v>
      </c>
      <c r="B11" s="133"/>
      <c r="C11" s="142" t="s">
        <v>63</v>
      </c>
      <c r="D11" s="142" t="s">
        <v>110</v>
      </c>
      <c r="E11" s="142" t="s">
        <v>84</v>
      </c>
      <c r="F11" s="148" t="s">
        <v>116</v>
      </c>
      <c r="G11" s="149" t="s">
        <v>131</v>
      </c>
      <c r="H11" s="149" t="s">
        <v>143</v>
      </c>
      <c r="I11" s="134"/>
      <c r="J11" s="134"/>
      <c r="K11" s="134"/>
      <c r="L11" s="149" t="s">
        <v>177</v>
      </c>
      <c r="M11" s="149" t="s">
        <v>187</v>
      </c>
      <c r="N11" s="149" t="s">
        <v>195</v>
      </c>
      <c r="O11" s="149" t="s">
        <v>216</v>
      </c>
      <c r="P11" s="149" t="s">
        <v>225</v>
      </c>
      <c r="Q11" s="149" t="s">
        <v>234</v>
      </c>
      <c r="R11" s="149" t="s">
        <v>256</v>
      </c>
      <c r="S11" s="149" t="s">
        <v>268</v>
      </c>
      <c r="T11" s="149" t="s">
        <v>277</v>
      </c>
      <c r="U11" s="149" t="s">
        <v>300</v>
      </c>
      <c r="V11" s="149" t="s">
        <v>310</v>
      </c>
      <c r="W11" s="149" t="s">
        <v>317</v>
      </c>
      <c r="X11" s="149" t="s">
        <v>340</v>
      </c>
      <c r="Y11" s="149" t="s">
        <v>350</v>
      </c>
      <c r="Z11" s="149" t="s">
        <v>363</v>
      </c>
      <c r="AA11" s="149" t="s">
        <v>383</v>
      </c>
      <c r="AB11" s="149" t="s">
        <v>385</v>
      </c>
      <c r="AC11" s="149" t="s">
        <v>392</v>
      </c>
      <c r="AD11" s="111"/>
      <c r="AE11" s="111"/>
      <c r="AF11" s="111"/>
    </row>
    <row r="12" spans="1:32" ht="15.75" x14ac:dyDescent="0.25">
      <c r="A12" s="127" t="s">
        <v>57</v>
      </c>
      <c r="B12" s="114"/>
      <c r="C12" s="142" t="s">
        <v>58</v>
      </c>
      <c r="D12" s="142" t="s">
        <v>109</v>
      </c>
      <c r="E12" s="142" t="s">
        <v>83</v>
      </c>
      <c r="F12" s="148" t="s">
        <v>114</v>
      </c>
      <c r="G12" s="149" t="s">
        <v>130</v>
      </c>
      <c r="H12" s="149" t="s">
        <v>141</v>
      </c>
      <c r="I12" s="149"/>
      <c r="J12" s="149" t="s">
        <v>165</v>
      </c>
      <c r="K12" s="149"/>
      <c r="L12" s="149" t="s">
        <v>170</v>
      </c>
      <c r="M12" s="149" t="s">
        <v>182</v>
      </c>
      <c r="N12" s="149" t="s">
        <v>194</v>
      </c>
      <c r="O12" s="149" t="s">
        <v>212</v>
      </c>
      <c r="P12" s="149" t="s">
        <v>223</v>
      </c>
      <c r="Q12" s="149" t="s">
        <v>231</v>
      </c>
      <c r="R12" s="149" t="s">
        <v>252</v>
      </c>
      <c r="S12" s="149" t="s">
        <v>265</v>
      </c>
      <c r="T12" s="149" t="s">
        <v>275</v>
      </c>
      <c r="U12" s="125"/>
      <c r="V12" s="125"/>
      <c r="W12" s="125"/>
      <c r="X12" s="149" t="s">
        <v>334</v>
      </c>
      <c r="Y12" s="149" t="s">
        <v>348</v>
      </c>
      <c r="Z12" s="149" t="s">
        <v>360</v>
      </c>
      <c r="AA12" s="149" t="s">
        <v>383</v>
      </c>
      <c r="AB12" s="149" t="s">
        <v>384</v>
      </c>
      <c r="AC12" s="149" t="s">
        <v>391</v>
      </c>
      <c r="AD12" s="111"/>
      <c r="AE12" s="111"/>
      <c r="AF12" s="111"/>
    </row>
    <row r="13" spans="1:32" ht="15.75" x14ac:dyDescent="0.25">
      <c r="A13" s="127" t="s">
        <v>179</v>
      </c>
      <c r="B13" s="113"/>
      <c r="C13" s="147"/>
      <c r="D13" s="147"/>
      <c r="E13" s="147"/>
      <c r="F13" s="135"/>
      <c r="G13" s="134"/>
      <c r="H13" s="134"/>
      <c r="I13" s="134"/>
      <c r="J13" s="134"/>
      <c r="K13" s="134"/>
      <c r="L13" s="149" t="s">
        <v>180</v>
      </c>
      <c r="M13" s="149" t="s">
        <v>190</v>
      </c>
      <c r="N13" s="149" t="s">
        <v>199</v>
      </c>
      <c r="O13" s="125"/>
      <c r="P13" s="125"/>
      <c r="Q13" s="125"/>
      <c r="R13" s="149" t="s">
        <v>262</v>
      </c>
      <c r="S13" s="149" t="s">
        <v>137</v>
      </c>
      <c r="T13" s="149" t="s">
        <v>282</v>
      </c>
      <c r="U13" s="125"/>
      <c r="V13" s="125"/>
      <c r="W13" s="125"/>
      <c r="X13" s="149" t="s">
        <v>343</v>
      </c>
      <c r="Y13" s="149" t="s">
        <v>355</v>
      </c>
      <c r="Z13" s="149" t="s">
        <v>370</v>
      </c>
      <c r="AA13" s="134"/>
      <c r="AB13" s="134"/>
      <c r="AC13" s="134"/>
      <c r="AD13" s="111"/>
      <c r="AE13" s="111"/>
      <c r="AF13" s="111"/>
    </row>
    <row r="14" spans="1:32" ht="15.75" x14ac:dyDescent="0.25">
      <c r="A14" s="127" t="s">
        <v>125</v>
      </c>
      <c r="B14" s="113"/>
      <c r="C14" s="147"/>
      <c r="D14" s="147"/>
      <c r="E14" s="147"/>
      <c r="F14" s="148" t="s">
        <v>126</v>
      </c>
      <c r="G14" s="149" t="s">
        <v>139</v>
      </c>
      <c r="H14" s="149" t="s">
        <v>149</v>
      </c>
      <c r="I14" s="134"/>
      <c r="J14" s="134"/>
      <c r="K14" s="134"/>
      <c r="L14" s="134"/>
      <c r="M14" s="134"/>
      <c r="N14" s="134"/>
      <c r="O14" s="125"/>
      <c r="P14" s="125"/>
      <c r="Q14" s="125"/>
      <c r="R14" s="149" t="s">
        <v>259</v>
      </c>
      <c r="S14" s="149" t="s">
        <v>272</v>
      </c>
      <c r="T14" s="149" t="s">
        <v>281</v>
      </c>
      <c r="U14" s="149" t="s">
        <v>303</v>
      </c>
      <c r="V14" s="149" t="s">
        <v>81</v>
      </c>
      <c r="W14" s="149" t="s">
        <v>325</v>
      </c>
      <c r="X14" s="134"/>
      <c r="Y14" s="134"/>
      <c r="Z14" s="134"/>
      <c r="AA14" s="134"/>
      <c r="AB14" s="134"/>
      <c r="AC14" s="134"/>
      <c r="AD14" s="111"/>
      <c r="AE14" s="111"/>
      <c r="AF14" s="111"/>
    </row>
    <row r="15" spans="1:32" ht="15.75" x14ac:dyDescent="0.25">
      <c r="A15" s="127" t="s">
        <v>298</v>
      </c>
      <c r="B15" s="113"/>
      <c r="C15" s="147"/>
      <c r="D15" s="147"/>
      <c r="E15" s="147"/>
      <c r="F15" s="135"/>
      <c r="G15" s="134"/>
      <c r="H15" s="134"/>
      <c r="I15" s="134"/>
      <c r="J15" s="134"/>
      <c r="K15" s="134"/>
      <c r="L15" s="134"/>
      <c r="M15" s="134"/>
      <c r="N15" s="134"/>
      <c r="O15" s="125"/>
      <c r="P15" s="125"/>
      <c r="Q15" s="125"/>
      <c r="R15" s="134"/>
      <c r="S15" s="134"/>
      <c r="T15" s="134"/>
      <c r="U15" s="149" t="s">
        <v>306</v>
      </c>
      <c r="V15" s="149" t="s">
        <v>315</v>
      </c>
      <c r="W15" s="149" t="s">
        <v>323</v>
      </c>
      <c r="X15" s="149" t="s">
        <v>345</v>
      </c>
      <c r="Y15" s="149" t="s">
        <v>357</v>
      </c>
      <c r="Z15" s="149" t="s">
        <v>368</v>
      </c>
      <c r="AA15" s="149" t="s">
        <v>383</v>
      </c>
      <c r="AB15" s="149" t="s">
        <v>388</v>
      </c>
      <c r="AC15" s="149" t="s">
        <v>395</v>
      </c>
      <c r="AD15" s="111"/>
      <c r="AE15" s="111"/>
      <c r="AF15" s="111"/>
    </row>
    <row r="16" spans="1:32" ht="15.75" x14ac:dyDescent="0.25">
      <c r="A16" s="127" t="s">
        <v>214</v>
      </c>
      <c r="B16" s="113"/>
      <c r="C16" s="147"/>
      <c r="D16" s="147"/>
      <c r="E16" s="147"/>
      <c r="F16" s="135"/>
      <c r="G16" s="134"/>
      <c r="H16" s="134"/>
      <c r="I16" s="134"/>
      <c r="J16" s="134"/>
      <c r="K16" s="134"/>
      <c r="L16" s="134"/>
      <c r="M16" s="134"/>
      <c r="N16" s="134"/>
      <c r="O16" s="149" t="s">
        <v>215</v>
      </c>
      <c r="P16" s="149" t="s">
        <v>224</v>
      </c>
      <c r="Q16" s="149" t="s">
        <v>232</v>
      </c>
      <c r="R16" s="134"/>
      <c r="S16" s="134"/>
      <c r="T16" s="134"/>
      <c r="U16" s="125"/>
      <c r="V16" s="125"/>
      <c r="W16" s="125"/>
      <c r="X16" s="149" t="s">
        <v>335</v>
      </c>
      <c r="Y16" s="149" t="s">
        <v>349</v>
      </c>
      <c r="Z16" s="149" t="s">
        <v>361</v>
      </c>
      <c r="AA16" s="134"/>
      <c r="AB16" s="134"/>
      <c r="AC16" s="134"/>
      <c r="AD16" s="111"/>
      <c r="AE16" s="111"/>
      <c r="AF16" s="111"/>
    </row>
    <row r="17" spans="1:32" ht="15.75" x14ac:dyDescent="0.25">
      <c r="A17" s="127" t="s">
        <v>341</v>
      </c>
      <c r="B17" s="113"/>
      <c r="C17" s="147"/>
      <c r="D17" s="147"/>
      <c r="E17" s="147"/>
      <c r="F17" s="135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25"/>
      <c r="V17" s="125"/>
      <c r="W17" s="125"/>
      <c r="X17" s="149" t="s">
        <v>342</v>
      </c>
      <c r="Y17" s="149" t="s">
        <v>351</v>
      </c>
      <c r="Z17" s="149" t="s">
        <v>365</v>
      </c>
      <c r="AA17" s="134"/>
      <c r="AB17" s="134"/>
      <c r="AC17" s="134"/>
      <c r="AD17" s="111"/>
      <c r="AE17" s="111"/>
      <c r="AF17" s="111"/>
    </row>
    <row r="18" spans="1:32" ht="15.75" x14ac:dyDescent="0.25">
      <c r="A18" s="127" t="s">
        <v>38</v>
      </c>
      <c r="B18" s="113"/>
      <c r="C18" s="142" t="s">
        <v>73</v>
      </c>
      <c r="D18" s="142" t="s">
        <v>81</v>
      </c>
      <c r="E18" s="142" t="s">
        <v>81</v>
      </c>
      <c r="F18" s="135"/>
      <c r="G18" s="134"/>
      <c r="H18" s="134"/>
      <c r="I18" s="134"/>
      <c r="J18" s="134"/>
      <c r="K18" s="134"/>
      <c r="L18" s="134"/>
      <c r="M18" s="134"/>
      <c r="N18" s="134"/>
      <c r="O18" s="149" t="s">
        <v>219</v>
      </c>
      <c r="P18" s="149" t="s">
        <v>227</v>
      </c>
      <c r="Q18" s="149" t="s">
        <v>236</v>
      </c>
      <c r="R18" s="149" t="s">
        <v>263</v>
      </c>
      <c r="S18" s="149" t="s">
        <v>274</v>
      </c>
      <c r="T18" s="149" t="s">
        <v>81</v>
      </c>
      <c r="U18" s="149" t="s">
        <v>307</v>
      </c>
      <c r="V18" s="149" t="s">
        <v>314</v>
      </c>
      <c r="W18" s="149" t="s">
        <v>322</v>
      </c>
      <c r="X18" s="134"/>
      <c r="Y18" s="134"/>
      <c r="Z18" s="134"/>
      <c r="AA18" s="134"/>
      <c r="AB18" s="134"/>
      <c r="AC18" s="134"/>
      <c r="AD18" s="111"/>
      <c r="AE18" s="111"/>
      <c r="AF18" s="111"/>
    </row>
    <row r="19" spans="1:32" ht="15.75" x14ac:dyDescent="0.25">
      <c r="A19" s="127" t="s">
        <v>297</v>
      </c>
      <c r="B19" s="113"/>
      <c r="C19" s="147"/>
      <c r="D19" s="147"/>
      <c r="E19" s="147"/>
      <c r="F19" s="135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49" t="s">
        <v>308</v>
      </c>
      <c r="V19" s="149" t="s">
        <v>316</v>
      </c>
      <c r="W19" s="149" t="s">
        <v>324</v>
      </c>
      <c r="X19" s="134"/>
      <c r="Y19" s="134"/>
      <c r="Z19" s="134"/>
      <c r="AA19" s="134"/>
      <c r="AB19" s="134"/>
      <c r="AC19" s="134"/>
      <c r="AD19" s="111"/>
      <c r="AE19" s="111"/>
      <c r="AF19" s="111"/>
    </row>
    <row r="20" spans="1:32" ht="15.75" x14ac:dyDescent="0.25">
      <c r="A20" s="127" t="s">
        <v>119</v>
      </c>
      <c r="B20" s="113"/>
      <c r="C20" s="147"/>
      <c r="D20" s="147"/>
      <c r="E20" s="147"/>
      <c r="F20" s="148" t="s">
        <v>120</v>
      </c>
      <c r="G20" s="149" t="s">
        <v>134</v>
      </c>
      <c r="H20" s="149" t="s">
        <v>81</v>
      </c>
      <c r="I20" s="134"/>
      <c r="J20" s="134"/>
      <c r="K20" s="134"/>
      <c r="L20" s="134"/>
      <c r="M20" s="134"/>
      <c r="N20" s="134"/>
      <c r="O20" s="125"/>
      <c r="P20" s="125"/>
      <c r="Q20" s="125"/>
      <c r="R20" s="134"/>
      <c r="S20" s="134"/>
      <c r="T20" s="134"/>
      <c r="U20" s="125"/>
      <c r="V20" s="125"/>
      <c r="W20" s="125"/>
      <c r="X20" s="134"/>
      <c r="Y20" s="134"/>
      <c r="Z20" s="134"/>
      <c r="AA20" s="134"/>
      <c r="AB20" s="134"/>
      <c r="AC20" s="134"/>
      <c r="AD20" s="111"/>
      <c r="AE20" s="111"/>
      <c r="AF20" s="111"/>
    </row>
    <row r="21" spans="1:32" ht="15.75" x14ac:dyDescent="0.25">
      <c r="A21" s="118" t="s">
        <v>253</v>
      </c>
      <c r="B21" s="115"/>
      <c r="C21" s="147"/>
      <c r="D21" s="147"/>
      <c r="E21" s="147"/>
      <c r="F21" s="135"/>
      <c r="G21" s="134"/>
      <c r="H21" s="134"/>
      <c r="I21" s="134"/>
      <c r="J21" s="134"/>
      <c r="K21" s="134"/>
      <c r="L21" s="134"/>
      <c r="M21" s="134"/>
      <c r="N21" s="134"/>
      <c r="O21" s="125"/>
      <c r="P21" s="125"/>
      <c r="Q21" s="125"/>
      <c r="R21" s="149" t="s">
        <v>254</v>
      </c>
      <c r="S21" s="149" t="s">
        <v>266</v>
      </c>
      <c r="T21" s="149" t="s">
        <v>276</v>
      </c>
      <c r="U21" s="125"/>
      <c r="V21" s="125"/>
      <c r="W21" s="125"/>
      <c r="X21" s="134"/>
      <c r="Y21" s="134"/>
      <c r="Z21" s="134"/>
      <c r="AA21" s="134"/>
      <c r="AB21" s="134"/>
      <c r="AC21" s="134"/>
      <c r="AD21" s="111"/>
      <c r="AE21" s="111"/>
      <c r="AF21" s="111"/>
    </row>
    <row r="22" spans="1:32" ht="15.75" x14ac:dyDescent="0.25">
      <c r="A22" s="118" t="s">
        <v>172</v>
      </c>
      <c r="B22" s="115"/>
      <c r="C22" s="147"/>
      <c r="D22" s="147"/>
      <c r="E22" s="147"/>
      <c r="F22" s="135"/>
      <c r="G22" s="134"/>
      <c r="H22" s="134"/>
      <c r="I22" s="134"/>
      <c r="J22" s="134"/>
      <c r="K22" s="134"/>
      <c r="L22" s="149" t="s">
        <v>173</v>
      </c>
      <c r="M22" s="149" t="s">
        <v>184</v>
      </c>
      <c r="N22" s="149" t="s">
        <v>193</v>
      </c>
      <c r="O22" s="125"/>
      <c r="P22" s="125"/>
      <c r="Q22" s="125"/>
      <c r="R22" s="134"/>
      <c r="S22" s="134"/>
      <c r="T22" s="134"/>
      <c r="U22" s="149" t="s">
        <v>301</v>
      </c>
      <c r="V22" s="149" t="s">
        <v>309</v>
      </c>
      <c r="W22" s="149" t="s">
        <v>318</v>
      </c>
      <c r="X22" s="134"/>
      <c r="Y22" s="134"/>
      <c r="Z22" s="134"/>
      <c r="AA22" s="134"/>
      <c r="AB22" s="134"/>
      <c r="AC22" s="134"/>
      <c r="AD22" s="111"/>
      <c r="AE22" s="111"/>
      <c r="AF22" s="111"/>
    </row>
    <row r="23" spans="1:32" ht="15.75" x14ac:dyDescent="0.25">
      <c r="A23" s="118" t="s">
        <v>31</v>
      </c>
      <c r="B23" s="115"/>
      <c r="C23" s="142" t="s">
        <v>71</v>
      </c>
      <c r="D23" s="142" t="s">
        <v>76</v>
      </c>
      <c r="E23" s="142" t="s">
        <v>81</v>
      </c>
      <c r="F23" s="135"/>
      <c r="G23" s="134"/>
      <c r="H23" s="134"/>
      <c r="I23" s="134"/>
      <c r="J23" s="134"/>
      <c r="K23" s="134"/>
      <c r="L23" s="134"/>
      <c r="M23" s="134"/>
      <c r="N23" s="134"/>
      <c r="O23" s="125"/>
      <c r="P23" s="125"/>
      <c r="Q23" s="125"/>
      <c r="R23" s="149" t="s">
        <v>264</v>
      </c>
      <c r="S23" s="149" t="s">
        <v>273</v>
      </c>
      <c r="T23" s="149" t="s">
        <v>283</v>
      </c>
      <c r="U23" s="125"/>
      <c r="V23" s="125"/>
      <c r="W23" s="125"/>
      <c r="X23" s="134"/>
      <c r="Y23" s="134"/>
      <c r="Z23" s="134"/>
      <c r="AA23" s="134"/>
      <c r="AB23" s="134"/>
      <c r="AC23" s="134"/>
      <c r="AD23" s="111"/>
      <c r="AE23" s="111"/>
      <c r="AF23" s="111"/>
    </row>
    <row r="24" spans="1:32" ht="15.75" x14ac:dyDescent="0.25">
      <c r="A24" s="118" t="s">
        <v>168</v>
      </c>
      <c r="B24" s="115"/>
      <c r="C24" s="142"/>
      <c r="D24" s="142"/>
      <c r="E24" s="142"/>
      <c r="F24" s="135"/>
      <c r="G24" s="134"/>
      <c r="H24" s="134"/>
      <c r="I24" s="149"/>
      <c r="J24" s="149" t="s">
        <v>164</v>
      </c>
      <c r="K24" s="149"/>
      <c r="L24" s="134"/>
      <c r="M24" s="134"/>
      <c r="N24" s="134"/>
      <c r="O24" s="125"/>
      <c r="P24" s="125"/>
      <c r="Q24" s="125"/>
      <c r="R24" s="134"/>
      <c r="S24" s="134"/>
      <c r="T24" s="134"/>
      <c r="U24" s="125"/>
      <c r="V24" s="125"/>
      <c r="W24" s="125"/>
      <c r="X24" s="134"/>
      <c r="Y24" s="134"/>
      <c r="Z24" s="134"/>
      <c r="AA24" s="134"/>
      <c r="AB24" s="134"/>
      <c r="AC24" s="134"/>
      <c r="AD24" s="111"/>
      <c r="AE24" s="111"/>
      <c r="AF24" s="111"/>
    </row>
    <row r="25" spans="1:32" ht="15.75" x14ac:dyDescent="0.25">
      <c r="A25" s="118" t="s">
        <v>117</v>
      </c>
      <c r="B25" s="115"/>
      <c r="C25" s="147"/>
      <c r="D25" s="147"/>
      <c r="E25" s="147"/>
      <c r="F25" s="148" t="s">
        <v>118</v>
      </c>
      <c r="G25" s="149" t="s">
        <v>132</v>
      </c>
      <c r="H25" s="149" t="s">
        <v>144</v>
      </c>
      <c r="I25" s="149"/>
      <c r="J25" s="149" t="s">
        <v>165</v>
      </c>
      <c r="K25" s="149"/>
      <c r="L25" s="149" t="s">
        <v>169</v>
      </c>
      <c r="M25" s="149" t="s">
        <v>183</v>
      </c>
      <c r="N25" s="149" t="s">
        <v>107</v>
      </c>
      <c r="O25" s="125"/>
      <c r="P25" s="125"/>
      <c r="Q25" s="125"/>
      <c r="R25" s="134"/>
      <c r="S25" s="134"/>
      <c r="T25" s="134"/>
      <c r="U25" s="125"/>
      <c r="V25" s="125"/>
      <c r="W25" s="125"/>
      <c r="X25" s="134"/>
      <c r="Y25" s="134"/>
      <c r="Z25" s="134"/>
      <c r="AA25" s="134"/>
      <c r="AB25" s="134"/>
      <c r="AC25" s="134"/>
      <c r="AD25" s="111"/>
      <c r="AE25" s="111"/>
      <c r="AF25" s="111"/>
    </row>
    <row r="26" spans="1:32" ht="15.75" x14ac:dyDescent="0.25">
      <c r="A26" s="118" t="s">
        <v>40</v>
      </c>
      <c r="B26" s="115"/>
      <c r="C26" s="142" t="s">
        <v>69</v>
      </c>
      <c r="D26" s="142" t="s">
        <v>77</v>
      </c>
      <c r="E26" s="142" t="s">
        <v>88</v>
      </c>
      <c r="F26" s="148" t="s">
        <v>127</v>
      </c>
      <c r="G26" s="149" t="s">
        <v>138</v>
      </c>
      <c r="H26" s="149" t="s">
        <v>151</v>
      </c>
      <c r="I26" s="149"/>
      <c r="J26" s="149" t="s">
        <v>166</v>
      </c>
      <c r="K26" s="149"/>
      <c r="L26" s="149" t="s">
        <v>175</v>
      </c>
      <c r="M26" s="149" t="s">
        <v>188</v>
      </c>
      <c r="N26" s="149" t="s">
        <v>198</v>
      </c>
      <c r="O26" s="125"/>
      <c r="P26" s="125"/>
      <c r="Q26" s="125"/>
      <c r="R26" s="149" t="s">
        <v>258</v>
      </c>
      <c r="S26" s="149" t="s">
        <v>270</v>
      </c>
      <c r="T26" s="149" t="s">
        <v>280</v>
      </c>
      <c r="U26" s="125"/>
      <c r="V26" s="125"/>
      <c r="W26" s="125"/>
      <c r="X26" s="149" t="s">
        <v>258</v>
      </c>
      <c r="Y26" s="149" t="s">
        <v>359</v>
      </c>
      <c r="Z26" s="149" t="s">
        <v>81</v>
      </c>
      <c r="AA26" s="134"/>
      <c r="AB26" s="134"/>
      <c r="AC26" s="134"/>
      <c r="AD26" s="111"/>
      <c r="AE26" s="111"/>
      <c r="AF26" s="111"/>
    </row>
    <row r="27" spans="1:32" ht="15.75" x14ac:dyDescent="0.25">
      <c r="A27" s="131" t="s">
        <v>32</v>
      </c>
      <c r="B27" s="115"/>
      <c r="C27" s="142" t="s">
        <v>70</v>
      </c>
      <c r="D27" s="142" t="s">
        <v>79</v>
      </c>
      <c r="E27" s="142" t="s">
        <v>90</v>
      </c>
      <c r="F27" s="135"/>
      <c r="G27" s="134"/>
      <c r="H27" s="134"/>
      <c r="I27" s="134"/>
      <c r="J27" s="134"/>
      <c r="K27" s="134"/>
      <c r="L27" s="134"/>
      <c r="M27" s="134"/>
      <c r="N27" s="134"/>
      <c r="O27" s="125"/>
      <c r="P27" s="125"/>
      <c r="Q27" s="125"/>
      <c r="R27" s="134"/>
      <c r="S27" s="134"/>
      <c r="T27" s="134"/>
      <c r="U27" s="125"/>
      <c r="V27" s="125"/>
      <c r="W27" s="125"/>
      <c r="X27" s="134"/>
      <c r="Y27" s="134"/>
      <c r="Z27" s="134"/>
      <c r="AA27" s="134"/>
      <c r="AB27" s="134"/>
      <c r="AC27" s="134"/>
      <c r="AD27" s="111"/>
      <c r="AE27" s="111"/>
      <c r="AF27" s="111"/>
    </row>
    <row r="28" spans="1:32" ht="15.75" x14ac:dyDescent="0.25">
      <c r="A28" s="131" t="s">
        <v>33</v>
      </c>
      <c r="B28" s="115"/>
      <c r="C28" s="142" t="s">
        <v>67</v>
      </c>
      <c r="D28" s="142" t="s">
        <v>78</v>
      </c>
      <c r="E28" s="142" t="s">
        <v>81</v>
      </c>
      <c r="F28" s="135"/>
      <c r="G28" s="134"/>
      <c r="H28" s="134"/>
      <c r="I28" s="134"/>
      <c r="J28" s="134"/>
      <c r="K28" s="134"/>
      <c r="L28" s="134"/>
      <c r="M28" s="134"/>
      <c r="N28" s="134"/>
      <c r="O28" s="125"/>
      <c r="P28" s="125"/>
      <c r="Q28" s="125"/>
      <c r="R28" s="134"/>
      <c r="S28" s="134"/>
      <c r="T28" s="134"/>
      <c r="U28" s="125"/>
      <c r="V28" s="125"/>
      <c r="W28" s="125"/>
      <c r="X28" s="134"/>
      <c r="Y28" s="134"/>
      <c r="Z28" s="134"/>
      <c r="AA28" s="134"/>
      <c r="AB28" s="134"/>
      <c r="AC28" s="134"/>
      <c r="AD28" s="111"/>
      <c r="AE28" s="111"/>
      <c r="AF28" s="111"/>
    </row>
    <row r="29" spans="1:32" ht="15.75" x14ac:dyDescent="0.25">
      <c r="A29" s="131" t="s">
        <v>123</v>
      </c>
      <c r="B29" s="115"/>
      <c r="C29" s="147"/>
      <c r="D29" s="147"/>
      <c r="E29" s="147"/>
      <c r="F29" s="148" t="s">
        <v>124</v>
      </c>
      <c r="G29" s="149" t="s">
        <v>137</v>
      </c>
      <c r="H29" s="149" t="s">
        <v>147</v>
      </c>
      <c r="I29" s="134"/>
      <c r="J29" s="134"/>
      <c r="K29" s="134"/>
      <c r="L29" s="134"/>
      <c r="M29" s="134"/>
      <c r="N29" s="134"/>
      <c r="O29" s="125"/>
      <c r="P29" s="125"/>
      <c r="Q29" s="125"/>
      <c r="R29" s="134"/>
      <c r="S29" s="134"/>
      <c r="T29" s="134"/>
      <c r="U29" s="125"/>
      <c r="V29" s="125"/>
      <c r="W29" s="125"/>
      <c r="X29" s="134"/>
      <c r="Y29" s="134"/>
      <c r="Z29" s="134"/>
      <c r="AA29" s="134"/>
      <c r="AB29" s="134"/>
      <c r="AC29" s="134"/>
      <c r="AD29" s="111"/>
      <c r="AE29" s="111"/>
      <c r="AF29" s="111"/>
    </row>
    <row r="30" spans="1:32" ht="15.75" x14ac:dyDescent="0.25">
      <c r="A30" s="120" t="s">
        <v>60</v>
      </c>
      <c r="B30" s="113"/>
      <c r="C30" s="142" t="s">
        <v>61</v>
      </c>
      <c r="D30" s="142" t="s">
        <v>108</v>
      </c>
      <c r="E30" s="142" t="s">
        <v>82</v>
      </c>
      <c r="F30" s="148" t="s">
        <v>113</v>
      </c>
      <c r="G30" s="149" t="s">
        <v>129</v>
      </c>
      <c r="H30" s="149" t="s">
        <v>142</v>
      </c>
      <c r="I30" s="149"/>
      <c r="J30" s="149" t="s">
        <v>164</v>
      </c>
      <c r="K30" s="149"/>
      <c r="L30" s="149" t="s">
        <v>171</v>
      </c>
      <c r="M30" s="149" t="s">
        <v>181</v>
      </c>
      <c r="N30" s="149" t="s">
        <v>191</v>
      </c>
      <c r="O30" s="125"/>
      <c r="P30" s="125"/>
      <c r="Q30" s="125"/>
      <c r="R30" s="134"/>
      <c r="S30" s="134"/>
      <c r="T30" s="134"/>
      <c r="U30" s="125"/>
      <c r="V30" s="125"/>
      <c r="W30" s="125"/>
      <c r="X30" s="149" t="s">
        <v>337</v>
      </c>
      <c r="Y30" s="149" t="s">
        <v>356</v>
      </c>
      <c r="Z30" s="149" t="s">
        <v>362</v>
      </c>
      <c r="AA30" s="134"/>
      <c r="AB30" s="134"/>
      <c r="AC30" s="134"/>
      <c r="AD30" s="111"/>
      <c r="AE30" s="111"/>
      <c r="AF30" s="111"/>
    </row>
    <row r="31" spans="1:32" ht="15.75" x14ac:dyDescent="0.25">
      <c r="A31" s="120" t="s">
        <v>260</v>
      </c>
      <c r="B31" s="113"/>
      <c r="C31" s="147"/>
      <c r="D31" s="147"/>
      <c r="E31" s="147"/>
      <c r="F31" s="135"/>
      <c r="G31" s="134"/>
      <c r="H31" s="134"/>
      <c r="I31" s="134"/>
      <c r="J31" s="134"/>
      <c r="K31" s="134"/>
      <c r="L31" s="134"/>
      <c r="M31" s="134"/>
      <c r="N31" s="134"/>
      <c r="O31" s="125"/>
      <c r="P31" s="125"/>
      <c r="Q31" s="125"/>
      <c r="R31" s="149" t="s">
        <v>261</v>
      </c>
      <c r="S31" s="149" t="s">
        <v>271</v>
      </c>
      <c r="T31" s="149" t="s">
        <v>81</v>
      </c>
      <c r="U31" s="149" t="s">
        <v>302</v>
      </c>
      <c r="V31" s="149" t="s">
        <v>312</v>
      </c>
      <c r="W31" s="149" t="s">
        <v>320</v>
      </c>
      <c r="X31" s="149" t="s">
        <v>347</v>
      </c>
      <c r="Y31" s="149" t="s">
        <v>81</v>
      </c>
      <c r="Z31" s="149" t="s">
        <v>81</v>
      </c>
      <c r="AA31" s="149" t="s">
        <v>383</v>
      </c>
      <c r="AB31" s="149" t="s">
        <v>389</v>
      </c>
      <c r="AC31" s="149" t="s">
        <v>396</v>
      </c>
      <c r="AD31" s="111"/>
      <c r="AE31" s="111"/>
      <c r="AF31" s="111"/>
    </row>
    <row r="32" spans="1:32" ht="15.75" x14ac:dyDescent="0.25">
      <c r="A32" s="120" t="s">
        <v>338</v>
      </c>
      <c r="B32" s="113"/>
      <c r="C32" s="147"/>
      <c r="D32" s="147"/>
      <c r="E32" s="147"/>
      <c r="F32" s="135"/>
      <c r="G32" s="134"/>
      <c r="H32" s="134"/>
      <c r="I32" s="134"/>
      <c r="J32" s="134"/>
      <c r="K32" s="134"/>
      <c r="L32" s="134"/>
      <c r="M32" s="134"/>
      <c r="N32" s="134"/>
      <c r="O32" s="125"/>
      <c r="P32" s="125"/>
      <c r="Q32" s="125"/>
      <c r="R32" s="134"/>
      <c r="S32" s="134"/>
      <c r="T32" s="134"/>
      <c r="U32" s="134"/>
      <c r="V32" s="134"/>
      <c r="W32" s="134"/>
      <c r="X32" s="149" t="s">
        <v>339</v>
      </c>
      <c r="Y32" s="149" t="s">
        <v>352</v>
      </c>
      <c r="Z32" s="149" t="s">
        <v>366</v>
      </c>
      <c r="AA32" s="134"/>
      <c r="AB32" s="134"/>
      <c r="AC32" s="134"/>
      <c r="AD32" s="111"/>
      <c r="AE32" s="111"/>
      <c r="AF32" s="111"/>
    </row>
    <row r="33" spans="1:32" ht="15.75" x14ac:dyDescent="0.25">
      <c r="A33" s="116" t="s">
        <v>23</v>
      </c>
      <c r="B33" s="113"/>
      <c r="C33" s="142" t="s">
        <v>68</v>
      </c>
      <c r="D33" s="142" t="s">
        <v>111</v>
      </c>
      <c r="E33" s="142" t="s">
        <v>86</v>
      </c>
      <c r="F33" s="148" t="s">
        <v>122</v>
      </c>
      <c r="G33" s="149" t="s">
        <v>135</v>
      </c>
      <c r="H33" s="149" t="s">
        <v>145</v>
      </c>
      <c r="I33" s="149"/>
      <c r="J33" s="149" t="s">
        <v>166</v>
      </c>
      <c r="K33" s="149"/>
      <c r="L33" s="149" t="s">
        <v>176</v>
      </c>
      <c r="M33" s="149" t="s">
        <v>186</v>
      </c>
      <c r="N33" s="149" t="s">
        <v>196</v>
      </c>
      <c r="O33" s="149" t="s">
        <v>218</v>
      </c>
      <c r="P33" s="149" t="s">
        <v>107</v>
      </c>
      <c r="Q33" s="149" t="s">
        <v>81</v>
      </c>
      <c r="R33" s="134"/>
      <c r="S33" s="134"/>
      <c r="T33" s="134"/>
      <c r="U33" s="125"/>
      <c r="V33" s="125"/>
      <c r="W33" s="125"/>
      <c r="X33" s="134"/>
      <c r="Y33" s="134"/>
      <c r="Z33" s="134"/>
      <c r="AA33" s="134"/>
      <c r="AB33" s="134"/>
      <c r="AC33" s="134"/>
      <c r="AD33" s="111"/>
      <c r="AE33" s="111"/>
      <c r="AF33" s="111"/>
    </row>
    <row r="34" spans="1:32" ht="15.75" x14ac:dyDescent="0.25">
      <c r="A34" s="255"/>
      <c r="B34" s="256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</row>
    <row r="35" spans="1:32" ht="15.75" x14ac:dyDescent="0.25">
      <c r="A35" s="255"/>
      <c r="B35" s="256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</row>
    <row r="36" spans="1:32" ht="15.75" x14ac:dyDescent="0.25">
      <c r="A36" s="255"/>
      <c r="B36" s="256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</row>
    <row r="37" spans="1:32" ht="15.75" x14ac:dyDescent="0.25">
      <c r="A37" s="255"/>
      <c r="B37" s="256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</row>
    <row r="38" spans="1:32" ht="15.75" x14ac:dyDescent="0.25">
      <c r="A38" s="255"/>
      <c r="B38" s="256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</row>
  </sheetData>
  <mergeCells count="26">
    <mergeCell ref="U1:W1"/>
    <mergeCell ref="U2:W2"/>
    <mergeCell ref="A37:B37"/>
    <mergeCell ref="A38:B38"/>
    <mergeCell ref="A34:B34"/>
    <mergeCell ref="A35:B35"/>
    <mergeCell ref="A36:B36"/>
    <mergeCell ref="A10:B10"/>
    <mergeCell ref="R1:T1"/>
    <mergeCell ref="R2:T2"/>
    <mergeCell ref="AD1:AF1"/>
    <mergeCell ref="AD2:AF2"/>
    <mergeCell ref="AA1:AC1"/>
    <mergeCell ref="C1:E1"/>
    <mergeCell ref="C2:E2"/>
    <mergeCell ref="O1:Q1"/>
    <mergeCell ref="O2:Q2"/>
    <mergeCell ref="L1:N1"/>
    <mergeCell ref="L2:N2"/>
    <mergeCell ref="I1:K1"/>
    <mergeCell ref="I2:K2"/>
    <mergeCell ref="F1:H1"/>
    <mergeCell ref="F2:H2"/>
    <mergeCell ref="AA2:AC2"/>
    <mergeCell ref="X1:Z1"/>
    <mergeCell ref="X2:Z2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Points</vt:lpstr>
      <vt:lpstr>overall points</vt:lpstr>
      <vt:lpstr>times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icmiddelburg</dc:creator>
  <cp:lastModifiedBy>Atkinson Allison</cp:lastModifiedBy>
  <cp:lastPrinted>2019-11-08T15:14:11Z</cp:lastPrinted>
  <dcterms:created xsi:type="dcterms:W3CDTF">2014-03-04T07:44:43Z</dcterms:created>
  <dcterms:modified xsi:type="dcterms:W3CDTF">2019-11-11T11:06:37Z</dcterms:modified>
</cp:coreProperties>
</file>