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otorsport Durban\Documents\2016 Results and Scoring\Cadet Harescrambles\"/>
    </mc:Choice>
  </mc:AlternateContent>
  <bookViews>
    <workbookView xWindow="0" yWindow="0" windowWidth="19200" windowHeight="11295" tabRatio="891"/>
  </bookViews>
  <sheets>
    <sheet name="JNR 65cc" sheetId="10" r:id="rId1"/>
    <sheet name="SNR 85cc" sheetId="12" r:id="rId2"/>
    <sheet name="JNR 125cc" sheetId="16" r:id="rId3"/>
    <sheet name="JNR 250cc" sheetId="3" r:id="rId4"/>
  </sheets>
  <calcPr calcId="152511"/>
</workbook>
</file>

<file path=xl/calcChain.xml><?xml version="1.0" encoding="utf-8"?>
<calcChain xmlns="http://schemas.openxmlformats.org/spreadsheetml/2006/main">
  <c r="M14" i="16" l="1"/>
  <c r="N14" i="16"/>
  <c r="O14" i="16" l="1"/>
  <c r="M15" i="16"/>
  <c r="N15" i="16"/>
  <c r="O15" i="16" l="1"/>
  <c r="O27" i="3"/>
  <c r="O28" i="16" l="1"/>
  <c r="O22" i="12"/>
  <c r="O23" i="10"/>
  <c r="M22" i="16" l="1"/>
  <c r="N22" i="16"/>
  <c r="M23" i="16"/>
  <c r="N23" i="16"/>
  <c r="M12" i="16"/>
  <c r="N12" i="16"/>
  <c r="M16" i="16"/>
  <c r="N16" i="16"/>
  <c r="M11" i="16"/>
  <c r="M13" i="16"/>
  <c r="N13" i="16"/>
  <c r="M10" i="16"/>
  <c r="N10" i="16"/>
  <c r="M24" i="16"/>
  <c r="N24" i="16"/>
  <c r="M17" i="16"/>
  <c r="N17" i="16"/>
  <c r="M18" i="16"/>
  <c r="N18" i="16"/>
  <c r="M19" i="16"/>
  <c r="N19" i="16"/>
  <c r="M20" i="16"/>
  <c r="N20" i="16"/>
  <c r="M21" i="16"/>
  <c r="N21" i="16"/>
  <c r="M7" i="16"/>
  <c r="N9" i="16"/>
  <c r="M9" i="16"/>
  <c r="N8" i="16"/>
  <c r="M8" i="16"/>
  <c r="N6" i="16"/>
  <c r="M6" i="16"/>
  <c r="N5" i="16"/>
  <c r="M5" i="16"/>
  <c r="M10" i="12"/>
  <c r="M9" i="12"/>
  <c r="N9" i="12"/>
  <c r="M16" i="12"/>
  <c r="N16" i="12"/>
  <c r="M17" i="12"/>
  <c r="N17" i="12"/>
  <c r="M13" i="12"/>
  <c r="N13" i="12"/>
  <c r="M11" i="12"/>
  <c r="N11" i="12"/>
  <c r="M15" i="12"/>
  <c r="N15" i="12"/>
  <c r="M18" i="12"/>
  <c r="N18" i="12"/>
  <c r="N7" i="12"/>
  <c r="M7" i="12"/>
  <c r="N12" i="12"/>
  <c r="M12" i="12"/>
  <c r="N6" i="12"/>
  <c r="M6" i="12"/>
  <c r="M8" i="12"/>
  <c r="M5" i="12"/>
  <c r="N14" i="12"/>
  <c r="M14" i="12"/>
  <c r="O15" i="12" l="1"/>
  <c r="O11" i="12"/>
  <c r="O16" i="12"/>
  <c r="O9" i="12"/>
  <c r="O14" i="12"/>
  <c r="O8" i="12"/>
  <c r="O6" i="12"/>
  <c r="O12" i="12"/>
  <c r="O7" i="12"/>
  <c r="O5" i="16"/>
  <c r="O18" i="16"/>
  <c r="O23" i="16"/>
  <c r="O12" i="16"/>
  <c r="O22" i="16"/>
  <c r="O13" i="16"/>
  <c r="O21" i="16"/>
  <c r="O19" i="16"/>
  <c r="O10" i="16"/>
  <c r="O17" i="16"/>
  <c r="O7" i="16"/>
  <c r="O20" i="16"/>
  <c r="O24" i="16"/>
  <c r="O11" i="16"/>
  <c r="O9" i="16"/>
  <c r="O16" i="16"/>
  <c r="O8" i="16"/>
  <c r="O6" i="16"/>
  <c r="O13" i="12"/>
  <c r="O5" i="12"/>
  <c r="O17" i="12"/>
  <c r="O10" i="12"/>
  <c r="O18" i="12"/>
  <c r="M11" i="10" l="1"/>
  <c r="N11" i="10"/>
  <c r="M10" i="10"/>
  <c r="N10" i="10"/>
  <c r="M7" i="10"/>
  <c r="N7" i="10"/>
  <c r="M12" i="10"/>
  <c r="N12" i="10"/>
  <c r="M5" i="10"/>
  <c r="M13" i="10"/>
  <c r="N13" i="10"/>
  <c r="M14" i="10"/>
  <c r="N14" i="10"/>
  <c r="M15" i="10"/>
  <c r="N15" i="10"/>
  <c r="O15" i="10" s="1"/>
  <c r="M16" i="10"/>
  <c r="N16" i="10"/>
  <c r="M17" i="10"/>
  <c r="N17" i="10"/>
  <c r="M18" i="10"/>
  <c r="N18" i="10"/>
  <c r="M19" i="10"/>
  <c r="N19" i="10"/>
  <c r="M6" i="10"/>
  <c r="N8" i="10"/>
  <c r="M8" i="10"/>
  <c r="M9" i="10"/>
  <c r="M11" i="3"/>
  <c r="N11" i="3"/>
  <c r="M13" i="3"/>
  <c r="N13" i="3"/>
  <c r="M12" i="3"/>
  <c r="N12" i="3"/>
  <c r="M14" i="3"/>
  <c r="N14" i="3"/>
  <c r="M8" i="3"/>
  <c r="M6" i="3"/>
  <c r="N6" i="3"/>
  <c r="M9" i="3"/>
  <c r="N9" i="3"/>
  <c r="M16" i="3"/>
  <c r="N16" i="3"/>
  <c r="M10" i="3"/>
  <c r="N10" i="3"/>
  <c r="M17" i="3"/>
  <c r="N17" i="3"/>
  <c r="M18" i="3"/>
  <c r="N18" i="3"/>
  <c r="M19" i="3"/>
  <c r="N19" i="3"/>
  <c r="M20" i="3"/>
  <c r="N20" i="3"/>
  <c r="M21" i="3"/>
  <c r="N21" i="3"/>
  <c r="M22" i="3"/>
  <c r="N22" i="3"/>
  <c r="M23" i="3"/>
  <c r="N23" i="3"/>
  <c r="O23" i="3"/>
  <c r="N7" i="3"/>
  <c r="M7" i="3"/>
  <c r="N15" i="3"/>
  <c r="M15" i="3"/>
  <c r="N5" i="3"/>
  <c r="M5" i="3"/>
  <c r="O5" i="10" l="1"/>
  <c r="O5" i="3"/>
  <c r="O22" i="3"/>
  <c r="O12" i="3"/>
  <c r="O11" i="3"/>
  <c r="O19" i="10"/>
  <c r="O9" i="10"/>
  <c r="O8" i="10"/>
  <c r="O10" i="10"/>
  <c r="O16" i="10"/>
  <c r="O13" i="10"/>
  <c r="O14" i="10"/>
  <c r="O7" i="10"/>
  <c r="O11" i="10"/>
  <c r="O18" i="10"/>
  <c r="O12" i="10"/>
  <c r="O17" i="10"/>
  <c r="O6" i="10"/>
  <c r="O7" i="3"/>
  <c r="O14" i="3"/>
  <c r="O21" i="3"/>
  <c r="O19" i="3"/>
  <c r="O10" i="3"/>
  <c r="O9" i="3"/>
  <c r="O8" i="3"/>
  <c r="O16" i="3"/>
  <c r="O20" i="3"/>
  <c r="O6" i="3"/>
  <c r="O13" i="3"/>
  <c r="O15" i="3"/>
  <c r="O17" i="3"/>
  <c r="O18" i="3"/>
  <c r="O26" i="16" l="1"/>
  <c r="O20" i="12"/>
  <c r="O21" i="10"/>
  <c r="O25" i="3" l="1"/>
</calcChain>
</file>

<file path=xl/sharedStrings.xml><?xml version="1.0" encoding="utf-8"?>
<sst xmlns="http://schemas.openxmlformats.org/spreadsheetml/2006/main" count="283" uniqueCount="152">
  <si>
    <t>TOTAL</t>
  </si>
  <si>
    <t>BIKE NO</t>
  </si>
  <si>
    <t>LIC NO</t>
  </si>
  <si>
    <t>COMPETITOR</t>
  </si>
  <si>
    <t>POS</t>
  </si>
  <si>
    <t>REGION</t>
  </si>
  <si>
    <t>KZN</t>
  </si>
  <si>
    <t>CLUB LICENCE</t>
  </si>
  <si>
    <t>SUB TOTAL</t>
  </si>
  <si>
    <t>DROP POINTS</t>
  </si>
  <si>
    <t>2016 KZN CADET HARESCRAMBLE CHAMPIONSHIP - JUNIOR 65CC</t>
  </si>
  <si>
    <t>Cuan Conway</t>
  </si>
  <si>
    <t>J331</t>
  </si>
  <si>
    <t>J334</t>
  </si>
  <si>
    <t>J337</t>
  </si>
  <si>
    <t>LANGPUNT FARM MATATIELE</t>
  </si>
  <si>
    <t>Luke Walker</t>
  </si>
  <si>
    <t>?</t>
  </si>
  <si>
    <t>J330</t>
  </si>
  <si>
    <t>Bryce Petersen</t>
  </si>
  <si>
    <t>163301</t>
  </si>
  <si>
    <t>J80</t>
  </si>
  <si>
    <t>Jared Currie</t>
  </si>
  <si>
    <t>J385</t>
  </si>
  <si>
    <t>Guy Henderson</t>
  </si>
  <si>
    <t>26262</t>
  </si>
  <si>
    <t>J380</t>
  </si>
  <si>
    <t>Travis Ryan Holden</t>
  </si>
  <si>
    <t>34975</t>
  </si>
  <si>
    <t>Justin Swanepoel</t>
  </si>
  <si>
    <t>JJ22</t>
  </si>
  <si>
    <t>2016 KZN CADET HARESCRAMBLE CHAMPIONSHIP - SNR 85cc</t>
  </si>
  <si>
    <t xml:space="preserve"> </t>
  </si>
  <si>
    <t>ElandXpress    New Hanover</t>
  </si>
  <si>
    <t>Kyle Purchase</t>
  </si>
  <si>
    <t>31673</t>
  </si>
  <si>
    <t>J255</t>
  </si>
  <si>
    <t>Slade Botha</t>
  </si>
  <si>
    <t>X15</t>
  </si>
  <si>
    <t>Joshua Henderson</t>
  </si>
  <si>
    <t>17790</t>
  </si>
  <si>
    <t>J381</t>
  </si>
  <si>
    <t>Kyle Eggar</t>
  </si>
  <si>
    <t>J268</t>
  </si>
  <si>
    <t>Noah Maartens</t>
  </si>
  <si>
    <t>1089</t>
  </si>
  <si>
    <t>J300</t>
  </si>
  <si>
    <t>Dylan Cox</t>
  </si>
  <si>
    <t>Nicholas Walker</t>
  </si>
  <si>
    <t>J232</t>
  </si>
  <si>
    <t>Matthew Henderson</t>
  </si>
  <si>
    <t>17792</t>
  </si>
  <si>
    <t>J382</t>
  </si>
  <si>
    <t>Jaryd Engelbrecht</t>
  </si>
  <si>
    <t>J340</t>
  </si>
  <si>
    <t>Francois Steyn</t>
  </si>
  <si>
    <t>318850</t>
  </si>
  <si>
    <t>J322</t>
  </si>
  <si>
    <t>2016 KZN CADET HARESCRAMBLE CHAMPIONSHIP - JNR 125cc</t>
  </si>
  <si>
    <t>ElandXpress   New Hanover</t>
  </si>
  <si>
    <t>Stefan van Deventer</t>
  </si>
  <si>
    <t>4478</t>
  </si>
  <si>
    <t>E41</t>
  </si>
  <si>
    <t>Matthew Green</t>
  </si>
  <si>
    <t>7238</t>
  </si>
  <si>
    <t>E477</t>
  </si>
  <si>
    <t>J121</t>
  </si>
  <si>
    <t>Warwick Neave</t>
  </si>
  <si>
    <t>319510</t>
  </si>
  <si>
    <t>J160</t>
  </si>
  <si>
    <t>Trent Calvin Mayer</t>
  </si>
  <si>
    <t>318886</t>
  </si>
  <si>
    <t>X275</t>
  </si>
  <si>
    <t>Trevor Finlay</t>
  </si>
  <si>
    <t>24037</t>
  </si>
  <si>
    <t>E63</t>
  </si>
  <si>
    <t>Devon Santoro</t>
  </si>
  <si>
    <t>163197</t>
  </si>
  <si>
    <t>J171</t>
  </si>
  <si>
    <t>Kyle Holton</t>
  </si>
  <si>
    <t>145362</t>
  </si>
  <si>
    <t>J116</t>
  </si>
  <si>
    <t>William Luxford</t>
  </si>
  <si>
    <t>27907</t>
  </si>
  <si>
    <t>E118</t>
  </si>
  <si>
    <t>2016 KZN CADET HARESCRAMBLE CHAMPIONSHIP - JNR 250cc</t>
  </si>
  <si>
    <t>Calvin Hume</t>
  </si>
  <si>
    <t>1684</t>
  </si>
  <si>
    <t>E121</t>
  </si>
  <si>
    <t>Marius van der Bank</t>
  </si>
  <si>
    <t>318895</t>
  </si>
  <si>
    <t>J12</t>
  </si>
  <si>
    <t>J14</t>
  </si>
  <si>
    <t>Steven Wheeler</t>
  </si>
  <si>
    <t>31391</t>
  </si>
  <si>
    <t>J52</t>
  </si>
  <si>
    <t>Andrew Geyser</t>
  </si>
  <si>
    <t>318849</t>
  </si>
  <si>
    <t>Robert Knoop</t>
  </si>
  <si>
    <t>319148</t>
  </si>
  <si>
    <t>J22</t>
  </si>
  <si>
    <t>Jordan Wisdom</t>
  </si>
  <si>
    <t>319237</t>
  </si>
  <si>
    <t>J25</t>
  </si>
  <si>
    <t>Kyle Knoop</t>
  </si>
  <si>
    <t>319149</t>
  </si>
  <si>
    <t>J23</t>
  </si>
  <si>
    <t>Jordan Cloete</t>
  </si>
  <si>
    <t>34485</t>
  </si>
  <si>
    <t>X277</t>
  </si>
  <si>
    <t>Jolivet</t>
  </si>
  <si>
    <t>145484</t>
  </si>
  <si>
    <t>33997</t>
  </si>
  <si>
    <t>319799</t>
  </si>
  <si>
    <t>22959</t>
  </si>
  <si>
    <t>7560</t>
  </si>
  <si>
    <t>10135</t>
  </si>
  <si>
    <t>31712</t>
  </si>
  <si>
    <t>Rikus Botha Jnr</t>
  </si>
  <si>
    <t>15000</t>
  </si>
  <si>
    <t>J222</t>
  </si>
  <si>
    <t>Connor Steytler</t>
  </si>
  <si>
    <t>319588</t>
  </si>
  <si>
    <t>J383</t>
  </si>
  <si>
    <t>Heinrich Zellhuber</t>
  </si>
  <si>
    <t>25403</t>
  </si>
  <si>
    <t>Ethan Bailey</t>
  </si>
  <si>
    <t>23714</t>
  </si>
  <si>
    <t>X376</t>
  </si>
  <si>
    <t>Robert Clewlow</t>
  </si>
  <si>
    <t>319613</t>
  </si>
  <si>
    <t>X434</t>
  </si>
  <si>
    <t>DNF</t>
  </si>
  <si>
    <t>Cross Country Car licence</t>
  </si>
  <si>
    <t>Josh Bailey</t>
  </si>
  <si>
    <t>18369</t>
  </si>
  <si>
    <t>X310</t>
  </si>
  <si>
    <t>X118</t>
  </si>
  <si>
    <t>Jarod Kriel</t>
  </si>
  <si>
    <t>36740</t>
  </si>
  <si>
    <t>X279</t>
  </si>
  <si>
    <t>Royden Ride</t>
  </si>
  <si>
    <t>Hluku Molescramble</t>
  </si>
  <si>
    <t>Troy Muraour</t>
  </si>
  <si>
    <t>29674</t>
  </si>
  <si>
    <t>X30</t>
  </si>
  <si>
    <t>Bulwer Bash</t>
  </si>
  <si>
    <t>Richmond Rodeo</t>
  </si>
  <si>
    <t>Matat</t>
  </si>
  <si>
    <t>Kayde Mante</t>
  </si>
  <si>
    <t>Brandon Kriel</t>
  </si>
  <si>
    <t>37396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</si>
</sst>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-409]d\-mmm;@"/>
  </numFmts>
  <fonts count="12" x14ac:knownFonts="1">
    <font>
      <sz val="10"/>
      <name val="Arial"/>
    </font>
    <font>
      <sz val="10"/>
      <name val="Calibri"/>
      <family val="2"/>
      <scheme val="minor"/>
    </font>
    <font>
      <sz val="10"/>
      <name val="Arial Narrow"/>
      <family val="2"/>
    </font>
    <font>
      <b/>
      <sz val="10"/>
      <color indexed="10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2"/>
      <name val="Calibri"/>
      <family val="2"/>
      <scheme val="minor"/>
    </font>
    <font>
      <sz val="10"/>
      <name val="Arial"/>
      <family val="2"/>
    </font>
    <font>
      <b/>
      <sz val="10"/>
      <name val="Arial Narrow"/>
      <family val="2"/>
    </font>
    <font>
      <sz val="10"/>
      <name val="Calibri"/>
      <family val="2"/>
    </font>
    <font>
      <b/>
      <sz val="10"/>
      <color rgb="FFFF0000"/>
      <name val="Calibri"/>
      <family val="2"/>
      <scheme val="minor"/>
    </font>
    <font>
      <b/>
      <sz val="10"/>
      <color rgb="FFFF0000"/>
      <name val="Calibri"/>
      <family val="2"/>
    </font>
    <font>
      <b/>
      <u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66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8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medium">
        <color indexed="64"/>
      </left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8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8"/>
      </right>
      <top/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8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64"/>
      </right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64"/>
      </bottom>
      <diagonal/>
    </border>
  </borders>
  <cellStyleXfs count="4">
    <xf numFmtId="0" fontId="0" fillId="0" borderId="0"/>
    <xf numFmtId="0" fontId="2" fillId="0" borderId="0"/>
    <xf numFmtId="1" fontId="6" fillId="0" borderId="17">
      <alignment horizontal="center"/>
    </xf>
    <xf numFmtId="1" fontId="7" fillId="0" borderId="0" applyBorder="0">
      <alignment horizontal="center"/>
    </xf>
  </cellStyleXfs>
  <cellXfs count="146">
    <xf numFmtId="0" fontId="0" fillId="0" borderId="0" xfId="0"/>
    <xf numFmtId="0" fontId="1" fillId="0" borderId="0" xfId="0" applyFont="1"/>
    <xf numFmtId="0" fontId="1" fillId="0" borderId="0" xfId="0" applyFont="1" applyBorder="1" applyAlignment="1">
      <alignment horizontal="center"/>
    </xf>
    <xf numFmtId="0" fontId="1" fillId="0" borderId="0" xfId="0" applyFont="1" applyFill="1"/>
    <xf numFmtId="0" fontId="1" fillId="0" borderId="3" xfId="1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1" fillId="0" borderId="24" xfId="1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31" xfId="1" applyFont="1" applyFill="1" applyBorder="1" applyAlignment="1">
      <alignment horizontal="left"/>
    </xf>
    <xf numFmtId="49" fontId="1" fillId="0" borderId="32" xfId="1" applyNumberFormat="1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  <xf numFmtId="0" fontId="1" fillId="0" borderId="34" xfId="1" applyFont="1" applyFill="1" applyBorder="1" applyAlignment="1">
      <alignment horizontal="center"/>
    </xf>
    <xf numFmtId="0" fontId="1" fillId="0" borderId="21" xfId="0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0" fontId="3" fillId="0" borderId="37" xfId="0" applyFont="1" applyBorder="1" applyAlignment="1">
      <alignment horizontal="center"/>
    </xf>
    <xf numFmtId="1" fontId="8" fillId="0" borderId="45" xfId="3" applyFont="1" applyFill="1" applyBorder="1" applyAlignment="1">
      <alignment horizontal="center"/>
    </xf>
    <xf numFmtId="0" fontId="1" fillId="0" borderId="46" xfId="1" applyFont="1" applyFill="1" applyBorder="1" applyAlignment="1">
      <alignment horizontal="center"/>
    </xf>
    <xf numFmtId="164" fontId="4" fillId="0" borderId="9" xfId="0" applyNumberFormat="1" applyFont="1" applyFill="1" applyBorder="1" applyAlignment="1">
      <alignment horizontal="center" vertical="center" wrapText="1"/>
    </xf>
    <xf numFmtId="164" fontId="4" fillId="0" borderId="8" xfId="0" applyNumberFormat="1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/>
    </xf>
    <xf numFmtId="0" fontId="1" fillId="0" borderId="20" xfId="0" applyFont="1" applyFill="1" applyBorder="1" applyAlignment="1">
      <alignment horizontal="center"/>
    </xf>
    <xf numFmtId="164" fontId="4" fillId="0" borderId="47" xfId="0" applyNumberFormat="1" applyFont="1" applyFill="1" applyBorder="1" applyAlignment="1">
      <alignment horizontal="center" vertical="center" wrapText="1"/>
    </xf>
    <xf numFmtId="0" fontId="1" fillId="0" borderId="48" xfId="1" applyFont="1" applyFill="1" applyBorder="1" applyAlignment="1">
      <alignment horizontal="center"/>
    </xf>
    <xf numFmtId="0" fontId="1" fillId="0" borderId="50" xfId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2" xfId="1" applyFont="1" applyFill="1" applyBorder="1" applyAlignment="1">
      <alignment horizontal="center"/>
    </xf>
    <xf numFmtId="1" fontId="10" fillId="2" borderId="45" xfId="2" applyFont="1" applyFill="1" applyBorder="1" applyAlignment="1">
      <alignment horizontal="center"/>
    </xf>
    <xf numFmtId="0" fontId="1" fillId="0" borderId="51" xfId="1" applyFont="1" applyFill="1" applyBorder="1" applyAlignment="1">
      <alignment horizontal="center"/>
    </xf>
    <xf numFmtId="0" fontId="11" fillId="0" borderId="0" xfId="0" applyFont="1"/>
    <xf numFmtId="0" fontId="1" fillId="0" borderId="0" xfId="0" applyFont="1" applyFill="1" applyAlignment="1">
      <alignment horizontal="center" wrapText="1"/>
    </xf>
    <xf numFmtId="0" fontId="1" fillId="0" borderId="0" xfId="0" applyFont="1" applyAlignment="1">
      <alignment horizontal="center"/>
    </xf>
    <xf numFmtId="0" fontId="1" fillId="3" borderId="6" xfId="1" applyFont="1" applyFill="1" applyBorder="1" applyAlignment="1">
      <alignment horizontal="left"/>
    </xf>
    <xf numFmtId="49" fontId="1" fillId="3" borderId="26" xfId="1" applyNumberFormat="1" applyFont="1" applyFill="1" applyBorder="1" applyAlignment="1">
      <alignment horizontal="center"/>
    </xf>
    <xf numFmtId="0" fontId="1" fillId="3" borderId="19" xfId="1" applyFont="1" applyFill="1" applyBorder="1" applyAlignment="1">
      <alignment horizontal="center"/>
    </xf>
    <xf numFmtId="0" fontId="1" fillId="3" borderId="26" xfId="1" applyFont="1" applyFill="1" applyBorder="1" applyAlignment="1">
      <alignment horizontal="center"/>
    </xf>
    <xf numFmtId="0" fontId="1" fillId="3" borderId="23" xfId="1" applyFont="1" applyFill="1" applyBorder="1" applyAlignment="1">
      <alignment horizontal="center"/>
    </xf>
    <xf numFmtId="0" fontId="1" fillId="3" borderId="6" xfId="1" applyFont="1" applyFill="1" applyBorder="1" applyAlignment="1"/>
    <xf numFmtId="49" fontId="1" fillId="3" borderId="25" xfId="1" applyNumberFormat="1" applyFont="1" applyFill="1" applyBorder="1" applyAlignment="1">
      <alignment horizontal="center"/>
    </xf>
    <xf numFmtId="0" fontId="1" fillId="3" borderId="30" xfId="1" applyFont="1" applyFill="1" applyBorder="1" applyAlignment="1"/>
    <xf numFmtId="49" fontId="1" fillId="3" borderId="30" xfId="1" applyNumberFormat="1" applyFont="1" applyFill="1" applyBorder="1" applyAlignment="1">
      <alignment horizontal="center"/>
    </xf>
    <xf numFmtId="0" fontId="1" fillId="3" borderId="6" xfId="1" applyFont="1" applyFill="1" applyBorder="1" applyAlignment="1">
      <alignment horizontal="center"/>
    </xf>
    <xf numFmtId="0" fontId="1" fillId="3" borderId="18" xfId="1" applyFont="1" applyFill="1" applyBorder="1" applyAlignment="1"/>
    <xf numFmtId="49" fontId="1" fillId="3" borderId="35" xfId="1" applyNumberFormat="1" applyFont="1" applyFill="1" applyBorder="1" applyAlignment="1">
      <alignment horizontal="center"/>
    </xf>
    <xf numFmtId="49" fontId="1" fillId="3" borderId="18" xfId="1" applyNumberFormat="1" applyFont="1" applyFill="1" applyBorder="1" applyAlignment="1">
      <alignment horizontal="center"/>
    </xf>
    <xf numFmtId="0" fontId="1" fillId="3" borderId="36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center"/>
    </xf>
    <xf numFmtId="0" fontId="1" fillId="3" borderId="25" xfId="1" applyFont="1" applyFill="1" applyBorder="1" applyAlignment="1">
      <alignment horizontal="center"/>
    </xf>
    <xf numFmtId="0" fontId="9" fillId="3" borderId="36" xfId="1" applyFont="1" applyFill="1" applyBorder="1" applyAlignment="1">
      <alignment horizontal="center"/>
    </xf>
    <xf numFmtId="0" fontId="9" fillId="3" borderId="23" xfId="1" applyFont="1" applyFill="1" applyBorder="1" applyAlignment="1">
      <alignment horizontal="center"/>
    </xf>
    <xf numFmtId="0" fontId="1" fillId="3" borderId="50" xfId="1" applyFont="1" applyFill="1" applyBorder="1" applyAlignment="1">
      <alignment horizontal="center"/>
    </xf>
    <xf numFmtId="1" fontId="8" fillId="3" borderId="45" xfId="3" applyFont="1" applyFill="1" applyBorder="1" applyAlignment="1">
      <alignment horizontal="center"/>
    </xf>
    <xf numFmtId="0" fontId="1" fillId="3" borderId="21" xfId="0" applyFont="1" applyFill="1" applyBorder="1" applyAlignment="1">
      <alignment horizontal="center"/>
    </xf>
    <xf numFmtId="0" fontId="1" fillId="3" borderId="13" xfId="0" applyFont="1" applyFill="1" applyBorder="1" applyAlignment="1">
      <alignment horizontal="center"/>
    </xf>
    <xf numFmtId="0" fontId="1" fillId="3" borderId="20" xfId="0" applyFont="1" applyFill="1" applyBorder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/>
    <xf numFmtId="49" fontId="1" fillId="3" borderId="12" xfId="1" applyNumberFormat="1" applyFont="1" applyFill="1" applyBorder="1" applyAlignment="1">
      <alignment horizontal="center"/>
    </xf>
    <xf numFmtId="0" fontId="1" fillId="3" borderId="13" xfId="1" applyFont="1" applyFill="1" applyBorder="1" applyAlignment="1">
      <alignment horizontal="center"/>
    </xf>
    <xf numFmtId="0" fontId="1" fillId="3" borderId="38" xfId="1" applyFont="1" applyFill="1" applyBorder="1" applyAlignment="1">
      <alignment horizontal="center"/>
    </xf>
    <xf numFmtId="0" fontId="1" fillId="3" borderId="49" xfId="1" applyFont="1" applyFill="1" applyBorder="1" applyAlignment="1">
      <alignment horizontal="center"/>
    </xf>
    <xf numFmtId="0" fontId="1" fillId="3" borderId="39" xfId="1" applyFont="1" applyFill="1" applyBorder="1" applyAlignment="1">
      <alignment horizontal="center"/>
    </xf>
    <xf numFmtId="49" fontId="1" fillId="3" borderId="6" xfId="1" applyNumberFormat="1" applyFont="1" applyFill="1" applyBorder="1" applyAlignment="1">
      <alignment horizontal="center"/>
    </xf>
    <xf numFmtId="49" fontId="1" fillId="3" borderId="29" xfId="1" applyNumberFormat="1" applyFont="1" applyFill="1" applyBorder="1" applyAlignment="1">
      <alignment horizontal="center"/>
    </xf>
    <xf numFmtId="0" fontId="1" fillId="3" borderId="28" xfId="1" applyFont="1" applyFill="1" applyBorder="1" applyAlignment="1">
      <alignment horizontal="center"/>
    </xf>
    <xf numFmtId="0" fontId="1" fillId="3" borderId="5" xfId="1" applyFont="1" applyFill="1" applyBorder="1" applyAlignment="1">
      <alignment horizontal="center"/>
    </xf>
    <xf numFmtId="0" fontId="1" fillId="3" borderId="27" xfId="1" applyFont="1" applyFill="1" applyBorder="1" applyAlignment="1">
      <alignment horizontal="center"/>
    </xf>
    <xf numFmtId="0" fontId="9" fillId="3" borderId="26" xfId="1" applyFont="1" applyFill="1" applyBorder="1" applyAlignment="1">
      <alignment horizontal="center"/>
    </xf>
    <xf numFmtId="0" fontId="1" fillId="3" borderId="18" xfId="1" applyFont="1" applyFill="1" applyBorder="1" applyAlignment="1">
      <alignment horizontal="left"/>
    </xf>
    <xf numFmtId="0" fontId="1" fillId="3" borderId="12" xfId="1" applyFont="1" applyFill="1" applyBorder="1" applyAlignment="1"/>
    <xf numFmtId="49" fontId="1" fillId="3" borderId="13" xfId="1" applyNumberFormat="1" applyFont="1" applyFill="1" applyBorder="1" applyAlignment="1">
      <alignment horizontal="center"/>
    </xf>
    <xf numFmtId="0" fontId="1" fillId="3" borderId="29" xfId="1" applyFont="1" applyFill="1" applyBorder="1" applyAlignment="1">
      <alignment horizontal="center"/>
    </xf>
    <xf numFmtId="0" fontId="1" fillId="3" borderId="22" xfId="1" applyFont="1" applyFill="1" applyBorder="1" applyAlignment="1">
      <alignment horizontal="center"/>
    </xf>
    <xf numFmtId="0" fontId="1" fillId="3" borderId="23" xfId="1" applyFont="1" applyFill="1" applyBorder="1" applyAlignment="1">
      <alignment horizontal="center" vertical="center" wrapText="1"/>
    </xf>
    <xf numFmtId="0" fontId="1" fillId="3" borderId="52" xfId="1" applyFont="1" applyFill="1" applyBorder="1" applyAlignment="1">
      <alignment horizontal="center"/>
    </xf>
    <xf numFmtId="0" fontId="1" fillId="3" borderId="53" xfId="1" applyFont="1" applyFill="1" applyBorder="1" applyAlignment="1">
      <alignment horizontal="center"/>
    </xf>
    <xf numFmtId="0" fontId="1" fillId="0" borderId="54" xfId="1" applyFont="1" applyFill="1" applyBorder="1" applyAlignment="1">
      <alignment horizontal="center"/>
    </xf>
    <xf numFmtId="0" fontId="1" fillId="3" borderId="55" xfId="1" applyFont="1" applyFill="1" applyBorder="1" applyAlignment="1">
      <alignment horizontal="center"/>
    </xf>
    <xf numFmtId="0" fontId="1" fillId="3" borderId="36" xfId="1" applyFont="1" applyFill="1" applyBorder="1" applyAlignment="1">
      <alignment horizontal="center" vertical="center" wrapText="1"/>
    </xf>
    <xf numFmtId="0" fontId="1" fillId="0" borderId="58" xfId="1" applyFont="1" applyFill="1" applyBorder="1" applyAlignment="1">
      <alignment horizontal="left"/>
    </xf>
    <xf numFmtId="49" fontId="1" fillId="0" borderId="59" xfId="1" applyNumberFormat="1" applyFont="1" applyFill="1" applyBorder="1" applyAlignment="1">
      <alignment horizontal="center"/>
    </xf>
    <xf numFmtId="0" fontId="1" fillId="0" borderId="46" xfId="0" applyFont="1" applyFill="1" applyBorder="1" applyAlignment="1">
      <alignment horizontal="center"/>
    </xf>
    <xf numFmtId="0" fontId="1" fillId="4" borderId="12" xfId="1" applyFont="1" applyFill="1" applyBorder="1" applyAlignment="1"/>
    <xf numFmtId="49" fontId="1" fillId="4" borderId="12" xfId="1" applyNumberFormat="1" applyFont="1" applyFill="1" applyBorder="1" applyAlignment="1">
      <alignment horizontal="center"/>
    </xf>
    <xf numFmtId="0" fontId="1" fillId="4" borderId="12" xfId="1" applyFont="1" applyFill="1" applyBorder="1" applyAlignment="1">
      <alignment horizontal="center"/>
    </xf>
    <xf numFmtId="0" fontId="1" fillId="4" borderId="13" xfId="1" applyFont="1" applyFill="1" applyBorder="1" applyAlignment="1">
      <alignment horizontal="center"/>
    </xf>
    <xf numFmtId="0" fontId="1" fillId="4" borderId="38" xfId="1" applyFont="1" applyFill="1" applyBorder="1" applyAlignment="1">
      <alignment horizontal="center"/>
    </xf>
    <xf numFmtId="0" fontId="9" fillId="4" borderId="55" xfId="1" applyFont="1" applyFill="1" applyBorder="1" applyAlignment="1">
      <alignment horizontal="center"/>
    </xf>
    <xf numFmtId="0" fontId="1" fillId="4" borderId="55" xfId="1" applyFont="1" applyFill="1" applyBorder="1" applyAlignment="1">
      <alignment horizontal="center"/>
    </xf>
    <xf numFmtId="0" fontId="1" fillId="4" borderId="50" xfId="1" applyFont="1" applyFill="1" applyBorder="1" applyAlignment="1">
      <alignment horizontal="center"/>
    </xf>
    <xf numFmtId="1" fontId="10" fillId="4" borderId="45" xfId="2" applyFont="1" applyFill="1" applyBorder="1" applyAlignment="1">
      <alignment horizontal="center"/>
    </xf>
    <xf numFmtId="1" fontId="8" fillId="4" borderId="45" xfId="3" applyFont="1" applyFill="1" applyBorder="1" applyAlignment="1">
      <alignment horizontal="center"/>
    </xf>
    <xf numFmtId="0" fontId="1" fillId="4" borderId="0" xfId="0" applyFont="1" applyFill="1"/>
    <xf numFmtId="0" fontId="1" fillId="0" borderId="0" xfId="0" applyFont="1" applyBorder="1"/>
    <xf numFmtId="0" fontId="9" fillId="3" borderId="52" xfId="1" applyFont="1" applyFill="1" applyBorder="1" applyAlignment="1">
      <alignment horizontal="center"/>
    </xf>
    <xf numFmtId="0" fontId="1" fillId="0" borderId="65" xfId="0" applyFont="1" applyBorder="1" applyAlignment="1">
      <alignment horizontal="center"/>
    </xf>
    <xf numFmtId="0" fontId="1" fillId="0" borderId="55" xfId="0" applyFont="1" applyBorder="1" applyAlignment="1">
      <alignment horizontal="center"/>
    </xf>
    <xf numFmtId="0" fontId="1" fillId="0" borderId="60" xfId="0" applyFont="1" applyBorder="1" applyAlignment="1">
      <alignment horizontal="center"/>
    </xf>
    <xf numFmtId="0" fontId="1" fillId="0" borderId="63" xfId="0" applyFont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0" borderId="18" xfId="0" applyFont="1" applyBorder="1"/>
    <xf numFmtId="0" fontId="1" fillId="3" borderId="56" xfId="1" applyFont="1" applyFill="1" applyBorder="1" applyAlignment="1"/>
    <xf numFmtId="49" fontId="1" fillId="3" borderId="55" xfId="1" applyNumberFormat="1" applyFont="1" applyFill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3" borderId="57" xfId="1" applyFont="1" applyFill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3" borderId="64" xfId="1" applyFont="1" applyFill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3" borderId="35" xfId="1" applyFont="1" applyFill="1" applyBorder="1" applyAlignment="1">
      <alignment horizontal="center"/>
    </xf>
    <xf numFmtId="0" fontId="1" fillId="3" borderId="61" xfId="1" applyFont="1" applyFill="1" applyBorder="1" applyAlignment="1">
      <alignment horizontal="center"/>
    </xf>
    <xf numFmtId="0" fontId="9" fillId="3" borderId="61" xfId="1" applyFont="1" applyFill="1" applyBorder="1" applyAlignment="1">
      <alignment horizontal="center"/>
    </xf>
    <xf numFmtId="0" fontId="1" fillId="3" borderId="62" xfId="1" applyFont="1" applyFill="1" applyBorder="1" applyAlignment="1">
      <alignment horizontal="center"/>
    </xf>
    <xf numFmtId="0" fontId="5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44" xfId="0" applyFont="1" applyFill="1" applyBorder="1" applyAlignment="1">
      <alignment horizontal="center" vertical="center" wrapText="1"/>
    </xf>
    <xf numFmtId="1" fontId="4" fillId="0" borderId="16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1" fontId="4" fillId="0" borderId="2" xfId="0" applyNumberFormat="1" applyFont="1" applyFill="1" applyBorder="1" applyAlignment="1">
      <alignment horizontal="center" vertical="center" wrapText="1"/>
    </xf>
    <xf numFmtId="1" fontId="4" fillId="0" borderId="21" xfId="0" applyNumberFormat="1" applyFont="1" applyFill="1" applyBorder="1" applyAlignment="1">
      <alignment horizontal="center" vertical="center" wrapText="1"/>
    </xf>
    <xf numFmtId="16" fontId="4" fillId="0" borderId="16" xfId="0" applyNumberFormat="1" applyFont="1" applyFill="1" applyBorder="1" applyAlignment="1">
      <alignment horizontal="center" vertical="center"/>
    </xf>
    <xf numFmtId="16" fontId="4" fillId="0" borderId="13" xfId="0" applyNumberFormat="1" applyFont="1" applyFill="1" applyBorder="1" applyAlignment="1">
      <alignment horizontal="center" vertical="center"/>
    </xf>
    <xf numFmtId="16" fontId="4" fillId="0" borderId="11" xfId="0" applyNumberFormat="1" applyFont="1" applyFill="1" applyBorder="1" applyAlignment="1">
      <alignment horizontal="center" vertical="center"/>
    </xf>
    <xf numFmtId="1" fontId="4" fillId="0" borderId="34" xfId="0" applyNumberFormat="1" applyFont="1" applyFill="1" applyBorder="1" applyAlignment="1">
      <alignment horizontal="center" vertical="center" wrapText="1"/>
    </xf>
    <xf numFmtId="49" fontId="4" fillId="0" borderId="42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31" xfId="0" applyNumberFormat="1" applyFont="1" applyFill="1" applyBorder="1" applyAlignment="1">
      <alignment horizontal="center" vertical="center" wrapText="1"/>
    </xf>
    <xf numFmtId="49" fontId="4" fillId="0" borderId="16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 wrapText="1"/>
    </xf>
    <xf numFmtId="1" fontId="4" fillId="2" borderId="13" xfId="0" applyNumberFormat="1" applyFont="1" applyFill="1" applyBorder="1" applyAlignment="1">
      <alignment horizontal="center" vertical="center" wrapText="1"/>
    </xf>
    <xf numFmtId="1" fontId="4" fillId="2" borderId="11" xfId="0" applyNumberFormat="1" applyFont="1" applyFill="1" applyBorder="1" applyAlignment="1">
      <alignment horizontal="center" vertical="center" wrapText="1"/>
    </xf>
    <xf numFmtId="1" fontId="4" fillId="0" borderId="11" xfId="0" applyNumberFormat="1" applyFont="1" applyFill="1" applyBorder="1" applyAlignment="1">
      <alignment horizontal="center" vertical="center" wrapText="1"/>
    </xf>
    <xf numFmtId="1" fontId="4" fillId="0" borderId="1" xfId="0" applyNumberFormat="1" applyFont="1" applyFill="1" applyBorder="1" applyAlignment="1">
      <alignment horizontal="center" vertical="center" wrapText="1"/>
    </xf>
    <xf numFmtId="1" fontId="4" fillId="0" borderId="20" xfId="0" applyNumberFormat="1" applyFont="1" applyFill="1" applyBorder="1" applyAlignment="1">
      <alignment horizontal="center" vertical="center" wrapText="1"/>
    </xf>
    <xf numFmtId="0" fontId="1" fillId="3" borderId="12" xfId="1" applyFont="1" applyFill="1" applyBorder="1" applyAlignment="1">
      <alignment horizontal="left"/>
    </xf>
    <xf numFmtId="0" fontId="1" fillId="3" borderId="12" xfId="1" applyFont="1" applyFill="1" applyBorder="1" applyAlignment="1">
      <alignment horizontal="center"/>
    </xf>
    <xf numFmtId="0" fontId="9" fillId="3" borderId="38" xfId="1" applyFont="1" applyFill="1" applyBorder="1" applyAlignment="1">
      <alignment horizontal="center"/>
    </xf>
  </cellXfs>
  <cellStyles count="4">
    <cellStyle name="Normal" xfId="0" builtinId="0"/>
    <cellStyle name="PTSNUM" xfId="2"/>
    <cellStyle name="PTSTOT" xfId="3"/>
    <cellStyle name="PTSTXT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266700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42925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161925</xdr:colOff>
      <xdr:row>0</xdr:row>
      <xdr:rowOff>28575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" y="28575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5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7" name="Picture 6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85725</xdr:colOff>
      <xdr:row>0</xdr:row>
      <xdr:rowOff>38100</xdr:rowOff>
    </xdr:from>
    <xdr:ext cx="457200" cy="247650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1950" y="38100"/>
          <a:ext cx="457200" cy="2476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0</xdr:col>
      <xdr:colOff>133350</xdr:colOff>
      <xdr:row>0</xdr:row>
      <xdr:rowOff>180975</xdr:rowOff>
    </xdr:from>
    <xdr:ext cx="561975" cy="0"/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80975"/>
          <a:ext cx="5619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1</xdr:col>
      <xdr:colOff>9525</xdr:colOff>
      <xdr:row>0</xdr:row>
      <xdr:rowOff>19050</xdr:rowOff>
    </xdr:from>
    <xdr:ext cx="533400" cy="257175"/>
    <xdr:pic>
      <xdr:nvPicPr>
        <xdr:cNvPr id="4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9525</xdr:colOff>
      <xdr:row>0</xdr:row>
      <xdr:rowOff>19050</xdr:rowOff>
    </xdr:from>
    <xdr:ext cx="533400" cy="257175"/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" y="19050"/>
          <a:ext cx="5334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"/>
  <sheetViews>
    <sheetView tabSelected="1"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O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9.42578125" style="1" bestFit="1" customWidth="1"/>
    <col min="14" max="14" width="9.5703125" style="1" customWidth="1"/>
    <col min="15" max="15" width="8.42578125" style="1" customWidth="1"/>
    <col min="16" max="16" width="11.42578125" style="1" bestFit="1" customWidth="1"/>
    <col min="17" max="16384" width="9.140625" style="1"/>
  </cols>
  <sheetData>
    <row r="1" spans="1:15" ht="25.5" customHeight="1" thickBot="1" x14ac:dyDescent="0.25">
      <c r="A1" s="114" t="s">
        <v>10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12.75" customHeight="1" x14ac:dyDescent="0.2">
      <c r="A2" s="117" t="s">
        <v>4</v>
      </c>
      <c r="B2" s="120" t="s">
        <v>3</v>
      </c>
      <c r="C2" s="120" t="s">
        <v>2</v>
      </c>
      <c r="D2" s="131" t="s">
        <v>1</v>
      </c>
      <c r="E2" s="134" t="s">
        <v>5</v>
      </c>
      <c r="F2" s="125" t="s">
        <v>15</v>
      </c>
      <c r="G2" s="125" t="s">
        <v>110</v>
      </c>
      <c r="H2" s="125" t="s">
        <v>141</v>
      </c>
      <c r="I2" s="125" t="s">
        <v>142</v>
      </c>
      <c r="J2" s="123" t="s">
        <v>146</v>
      </c>
      <c r="K2" s="123" t="s">
        <v>147</v>
      </c>
      <c r="L2" s="125" t="s">
        <v>148</v>
      </c>
      <c r="M2" s="125" t="s">
        <v>8</v>
      </c>
      <c r="N2" s="137" t="s">
        <v>9</v>
      </c>
      <c r="O2" s="127" t="s">
        <v>0</v>
      </c>
    </row>
    <row r="3" spans="1:15" ht="13.5" thickBot="1" x14ac:dyDescent="0.25">
      <c r="A3" s="118"/>
      <c r="B3" s="121"/>
      <c r="C3" s="121"/>
      <c r="D3" s="132"/>
      <c r="E3" s="135"/>
      <c r="F3" s="126"/>
      <c r="G3" s="126"/>
      <c r="H3" s="126"/>
      <c r="I3" s="130"/>
      <c r="J3" s="124"/>
      <c r="K3" s="140"/>
      <c r="L3" s="126"/>
      <c r="M3" s="126"/>
      <c r="N3" s="138"/>
      <c r="O3" s="128"/>
    </row>
    <row r="4" spans="1:15" ht="13.5" thickBot="1" x14ac:dyDescent="0.25">
      <c r="A4" s="119"/>
      <c r="B4" s="122"/>
      <c r="C4" s="122"/>
      <c r="D4" s="133"/>
      <c r="E4" s="136"/>
      <c r="F4" s="14">
        <v>42393</v>
      </c>
      <c r="G4" s="14">
        <v>42470</v>
      </c>
      <c r="H4" s="18">
        <v>42505</v>
      </c>
      <c r="I4" s="18">
        <v>42540</v>
      </c>
      <c r="J4" s="22">
        <v>42575</v>
      </c>
      <c r="K4" s="18">
        <v>42603</v>
      </c>
      <c r="L4" s="18">
        <v>42631</v>
      </c>
      <c r="M4" s="130"/>
      <c r="N4" s="139"/>
      <c r="O4" s="129"/>
    </row>
    <row r="5" spans="1:15" x14ac:dyDescent="0.2">
      <c r="A5" s="6">
        <v>1</v>
      </c>
      <c r="B5" s="38" t="s">
        <v>16</v>
      </c>
      <c r="C5" s="34" t="s">
        <v>112</v>
      </c>
      <c r="D5" s="35" t="s">
        <v>18</v>
      </c>
      <c r="E5" s="36" t="s">
        <v>6</v>
      </c>
      <c r="F5" s="37">
        <v>360</v>
      </c>
      <c r="G5" s="37">
        <v>360</v>
      </c>
      <c r="H5" s="37">
        <v>400</v>
      </c>
      <c r="I5" s="37">
        <v>400</v>
      </c>
      <c r="J5" s="68" t="s">
        <v>132</v>
      </c>
      <c r="K5" s="37">
        <v>400</v>
      </c>
      <c r="L5" s="37">
        <v>360</v>
      </c>
      <c r="M5" s="27">
        <f t="shared" ref="M5:M12" si="0">SUM(F5:L5)</f>
        <v>2280</v>
      </c>
      <c r="N5" s="28">
        <v>0</v>
      </c>
      <c r="O5" s="16">
        <f t="shared" ref="O5:O12" si="1">SUM(M5-N5)</f>
        <v>2280</v>
      </c>
    </row>
    <row r="6" spans="1:15" x14ac:dyDescent="0.2">
      <c r="A6" s="6">
        <v>2</v>
      </c>
      <c r="B6" s="38" t="s">
        <v>24</v>
      </c>
      <c r="C6" s="34" t="s">
        <v>25</v>
      </c>
      <c r="D6" s="35" t="s">
        <v>26</v>
      </c>
      <c r="E6" s="36" t="s">
        <v>6</v>
      </c>
      <c r="F6" s="37">
        <v>300</v>
      </c>
      <c r="G6" s="37">
        <v>330</v>
      </c>
      <c r="H6" s="37">
        <v>330</v>
      </c>
      <c r="I6" s="50" t="s">
        <v>132</v>
      </c>
      <c r="J6" s="36">
        <v>360</v>
      </c>
      <c r="K6" s="37">
        <v>360</v>
      </c>
      <c r="L6" s="37">
        <v>300</v>
      </c>
      <c r="M6" s="29">
        <f t="shared" si="0"/>
        <v>1980</v>
      </c>
      <c r="N6" s="28">
        <v>0</v>
      </c>
      <c r="O6" s="16">
        <f t="shared" si="1"/>
        <v>1980</v>
      </c>
    </row>
    <row r="7" spans="1:15" x14ac:dyDescent="0.2">
      <c r="A7" s="6">
        <v>3</v>
      </c>
      <c r="B7" s="38" t="s">
        <v>29</v>
      </c>
      <c r="C7" s="39" t="s">
        <v>113</v>
      </c>
      <c r="D7" s="35" t="s">
        <v>30</v>
      </c>
      <c r="E7" s="36" t="s">
        <v>6</v>
      </c>
      <c r="F7" s="37">
        <v>230</v>
      </c>
      <c r="G7" s="37">
        <v>250</v>
      </c>
      <c r="H7" s="37">
        <v>270</v>
      </c>
      <c r="I7" s="37">
        <v>360</v>
      </c>
      <c r="J7" s="36">
        <v>300</v>
      </c>
      <c r="K7" s="37">
        <v>300</v>
      </c>
      <c r="L7" s="37">
        <v>330</v>
      </c>
      <c r="M7" s="24">
        <f t="shared" si="0"/>
        <v>2040</v>
      </c>
      <c r="N7" s="28">
        <f>SMALL(IF(ISBLANK(F7:L7),0,F7:L7),1)</f>
        <v>230</v>
      </c>
      <c r="O7" s="16">
        <f t="shared" si="1"/>
        <v>1810</v>
      </c>
    </row>
    <row r="8" spans="1:15" x14ac:dyDescent="0.2">
      <c r="A8" s="6">
        <v>4</v>
      </c>
      <c r="B8" s="40" t="s">
        <v>19</v>
      </c>
      <c r="C8" s="41" t="s">
        <v>20</v>
      </c>
      <c r="D8" s="42" t="s">
        <v>21</v>
      </c>
      <c r="E8" s="36" t="s">
        <v>6</v>
      </c>
      <c r="F8" s="37">
        <v>330</v>
      </c>
      <c r="G8" s="37">
        <v>400</v>
      </c>
      <c r="H8" s="37">
        <v>0</v>
      </c>
      <c r="I8" s="50" t="s">
        <v>132</v>
      </c>
      <c r="J8" s="36">
        <v>330</v>
      </c>
      <c r="K8" s="37">
        <v>330</v>
      </c>
      <c r="L8" s="37">
        <v>400</v>
      </c>
      <c r="M8" s="24">
        <f t="shared" si="0"/>
        <v>1790</v>
      </c>
      <c r="N8" s="28">
        <f>SMALL(IF(ISBLANK(F8:L8),0,F8:L8),1)</f>
        <v>0</v>
      </c>
      <c r="O8" s="16">
        <f t="shared" si="1"/>
        <v>1790</v>
      </c>
    </row>
    <row r="9" spans="1:15" x14ac:dyDescent="0.2">
      <c r="A9" s="6">
        <v>5</v>
      </c>
      <c r="B9" s="69" t="s">
        <v>11</v>
      </c>
      <c r="C9" s="44" t="s">
        <v>111</v>
      </c>
      <c r="D9" s="47" t="s">
        <v>12</v>
      </c>
      <c r="E9" s="48" t="s">
        <v>6</v>
      </c>
      <c r="F9" s="46">
        <v>400</v>
      </c>
      <c r="G9" s="37">
        <v>300</v>
      </c>
      <c r="H9" s="37">
        <v>360</v>
      </c>
      <c r="I9" s="50" t="s">
        <v>132</v>
      </c>
      <c r="J9" s="36">
        <v>400</v>
      </c>
      <c r="K9" s="37">
        <v>0</v>
      </c>
      <c r="L9" s="37">
        <v>0</v>
      </c>
      <c r="M9" s="24">
        <f t="shared" si="0"/>
        <v>1460</v>
      </c>
      <c r="N9" s="28">
        <v>0</v>
      </c>
      <c r="O9" s="16">
        <f t="shared" si="1"/>
        <v>1460</v>
      </c>
    </row>
    <row r="10" spans="1:15" x14ac:dyDescent="0.2">
      <c r="A10" s="6">
        <v>6</v>
      </c>
      <c r="B10" s="43" t="s">
        <v>27</v>
      </c>
      <c r="C10" s="44" t="s">
        <v>28</v>
      </c>
      <c r="D10" s="47" t="s">
        <v>14</v>
      </c>
      <c r="E10" s="48" t="s">
        <v>6</v>
      </c>
      <c r="F10" s="46">
        <v>250</v>
      </c>
      <c r="G10" s="37">
        <v>270</v>
      </c>
      <c r="H10" s="37">
        <v>300</v>
      </c>
      <c r="I10" s="50" t="s">
        <v>132</v>
      </c>
      <c r="J10" s="36">
        <v>0</v>
      </c>
      <c r="K10" s="37">
        <v>270</v>
      </c>
      <c r="L10" s="37">
        <v>0</v>
      </c>
      <c r="M10" s="24">
        <f t="shared" si="0"/>
        <v>1090</v>
      </c>
      <c r="N10" s="28">
        <f>SMALL(IF(ISBLANK(F10:L10),0,F10:L10),1)</f>
        <v>0</v>
      </c>
      <c r="O10" s="16">
        <f t="shared" si="1"/>
        <v>1090</v>
      </c>
    </row>
    <row r="11" spans="1:15" x14ac:dyDescent="0.2">
      <c r="A11" s="6">
        <v>7</v>
      </c>
      <c r="B11" s="43" t="s">
        <v>22</v>
      </c>
      <c r="C11" s="44" t="s">
        <v>114</v>
      </c>
      <c r="D11" s="45" t="s">
        <v>23</v>
      </c>
      <c r="E11" s="39" t="s">
        <v>6</v>
      </c>
      <c r="F11" s="37">
        <v>270</v>
      </c>
      <c r="G11" s="37">
        <v>0</v>
      </c>
      <c r="H11" s="37">
        <v>0</v>
      </c>
      <c r="I11" s="37">
        <v>0</v>
      </c>
      <c r="J11" s="36">
        <v>0</v>
      </c>
      <c r="K11" s="37">
        <v>0</v>
      </c>
      <c r="L11" s="37">
        <v>0</v>
      </c>
      <c r="M11" s="24">
        <f t="shared" si="0"/>
        <v>270</v>
      </c>
      <c r="N11" s="28">
        <f>SMALL(IF(ISBLANK(F11:L11),0,F11:L11),1)</f>
        <v>0</v>
      </c>
      <c r="O11" s="16">
        <f t="shared" si="1"/>
        <v>270</v>
      </c>
    </row>
    <row r="12" spans="1:15" x14ac:dyDescent="0.2">
      <c r="A12" s="6">
        <v>8</v>
      </c>
      <c r="B12" s="43" t="s">
        <v>143</v>
      </c>
      <c r="C12" s="44" t="s">
        <v>144</v>
      </c>
      <c r="D12" s="47" t="s">
        <v>145</v>
      </c>
      <c r="E12" s="48" t="s">
        <v>6</v>
      </c>
      <c r="F12" s="46">
        <v>0</v>
      </c>
      <c r="G12" s="37">
        <v>0</v>
      </c>
      <c r="H12" s="50" t="s">
        <v>132</v>
      </c>
      <c r="I12" s="37">
        <v>0</v>
      </c>
      <c r="J12" s="36">
        <v>0</v>
      </c>
      <c r="K12" s="37">
        <v>0</v>
      </c>
      <c r="L12" s="37">
        <v>0</v>
      </c>
      <c r="M12" s="24">
        <f t="shared" si="0"/>
        <v>0</v>
      </c>
      <c r="N12" s="28">
        <f>SMALL(IF(ISBLANK(F12:L12),0,F12:L12),1)</f>
        <v>0</v>
      </c>
      <c r="O12" s="16">
        <f t="shared" si="1"/>
        <v>0</v>
      </c>
    </row>
    <row r="13" spans="1:15" x14ac:dyDescent="0.2">
      <c r="A13" s="6">
        <v>9</v>
      </c>
      <c r="B13" s="43"/>
      <c r="C13" s="44"/>
      <c r="D13" s="47"/>
      <c r="E13" s="48"/>
      <c r="F13" s="49"/>
      <c r="G13" s="37"/>
      <c r="H13" s="37"/>
      <c r="I13" s="37"/>
      <c r="J13" s="36"/>
      <c r="K13" s="37"/>
      <c r="L13" s="37"/>
      <c r="M13" s="24">
        <f t="shared" ref="M13:M18" si="2">SUM(F13:L13)</f>
        <v>0</v>
      </c>
      <c r="N13" s="28" t="e">
        <f t="shared" ref="N13:N18" si="3">SMALL(IF(ISBLANK(F13:L13),0,F13:L13),1)</f>
        <v>#NUM!</v>
      </c>
      <c r="O13" s="16" t="e">
        <f t="shared" ref="O13:O18" si="4">SUM(M13-N13)</f>
        <v>#NUM!</v>
      </c>
    </row>
    <row r="14" spans="1:15" x14ac:dyDescent="0.2">
      <c r="A14" s="6">
        <v>10</v>
      </c>
      <c r="B14" s="43"/>
      <c r="C14" s="44"/>
      <c r="D14" s="47"/>
      <c r="E14" s="48"/>
      <c r="F14" s="46"/>
      <c r="G14" s="37"/>
      <c r="H14" s="37"/>
      <c r="I14" s="37"/>
      <c r="J14" s="36"/>
      <c r="K14" s="37"/>
      <c r="L14" s="37"/>
      <c r="M14" s="24">
        <f t="shared" si="2"/>
        <v>0</v>
      </c>
      <c r="N14" s="28" t="e">
        <f t="shared" si="3"/>
        <v>#NUM!</v>
      </c>
      <c r="O14" s="16" t="e">
        <f t="shared" si="4"/>
        <v>#NUM!</v>
      </c>
    </row>
    <row r="15" spans="1:15" x14ac:dyDescent="0.2">
      <c r="A15" s="6">
        <v>11</v>
      </c>
      <c r="B15" s="43"/>
      <c r="C15" s="44"/>
      <c r="D15" s="47"/>
      <c r="E15" s="48"/>
      <c r="F15" s="46"/>
      <c r="G15" s="37"/>
      <c r="H15" s="37"/>
      <c r="I15" s="37"/>
      <c r="J15" s="36"/>
      <c r="K15" s="37"/>
      <c r="L15" s="37"/>
      <c r="M15" s="24">
        <f t="shared" si="2"/>
        <v>0</v>
      </c>
      <c r="N15" s="28" t="e">
        <f t="shared" si="3"/>
        <v>#NUM!</v>
      </c>
      <c r="O15" s="16" t="e">
        <f t="shared" si="4"/>
        <v>#NUM!</v>
      </c>
    </row>
    <row r="16" spans="1:15" x14ac:dyDescent="0.2">
      <c r="A16" s="6">
        <v>12</v>
      </c>
      <c r="B16" s="43"/>
      <c r="C16" s="44"/>
      <c r="D16" s="47"/>
      <c r="E16" s="48"/>
      <c r="F16" s="37"/>
      <c r="G16" s="37"/>
      <c r="H16" s="37"/>
      <c r="I16" s="37"/>
      <c r="J16" s="36"/>
      <c r="K16" s="37"/>
      <c r="L16" s="37"/>
      <c r="M16" s="24">
        <f t="shared" si="2"/>
        <v>0</v>
      </c>
      <c r="N16" s="28" t="e">
        <f t="shared" si="3"/>
        <v>#NUM!</v>
      </c>
      <c r="O16" s="16" t="e">
        <f t="shared" si="4"/>
        <v>#NUM!</v>
      </c>
    </row>
    <row r="17" spans="1:15" x14ac:dyDescent="0.2">
      <c r="A17" s="6">
        <v>13</v>
      </c>
      <c r="B17" s="43"/>
      <c r="C17" s="44"/>
      <c r="D17" s="47"/>
      <c r="E17" s="48"/>
      <c r="F17" s="37"/>
      <c r="G17" s="37"/>
      <c r="H17" s="50"/>
      <c r="I17" s="37"/>
      <c r="J17" s="36"/>
      <c r="K17" s="37"/>
      <c r="L17" s="37"/>
      <c r="M17" s="24">
        <f t="shared" si="2"/>
        <v>0</v>
      </c>
      <c r="N17" s="28" t="e">
        <f t="shared" si="3"/>
        <v>#NUM!</v>
      </c>
      <c r="O17" s="16" t="e">
        <f t="shared" si="4"/>
        <v>#NUM!</v>
      </c>
    </row>
    <row r="18" spans="1:15" x14ac:dyDescent="0.2">
      <c r="A18" s="6">
        <v>14</v>
      </c>
      <c r="B18" s="43"/>
      <c r="C18" s="44"/>
      <c r="D18" s="47"/>
      <c r="E18" s="48"/>
      <c r="F18" s="37"/>
      <c r="G18" s="37"/>
      <c r="H18" s="37"/>
      <c r="I18" s="50"/>
      <c r="J18" s="36"/>
      <c r="K18" s="37"/>
      <c r="L18" s="37"/>
      <c r="M18" s="24">
        <f t="shared" si="2"/>
        <v>0</v>
      </c>
      <c r="N18" s="28" t="e">
        <f t="shared" si="3"/>
        <v>#NUM!</v>
      </c>
      <c r="O18" s="16" t="e">
        <f t="shared" si="4"/>
        <v>#NUM!</v>
      </c>
    </row>
    <row r="19" spans="1:15" x14ac:dyDescent="0.2">
      <c r="A19" s="6">
        <v>15</v>
      </c>
      <c r="B19" s="43"/>
      <c r="C19" s="44"/>
      <c r="D19" s="47"/>
      <c r="E19" s="48"/>
      <c r="F19" s="46"/>
      <c r="G19" s="37"/>
      <c r="H19" s="37"/>
      <c r="I19" s="37"/>
      <c r="J19" s="36"/>
      <c r="K19" s="37"/>
      <c r="L19" s="37"/>
      <c r="M19" s="51">
        <f t="shared" ref="M19" si="5">SUM(F19:L19)</f>
        <v>0</v>
      </c>
      <c r="N19" s="28" t="e">
        <f t="shared" ref="N19" si="6">SMALL(IF(ISBLANK(F19:L19),0,F19:L19),1)</f>
        <v>#NUM!</v>
      </c>
      <c r="O19" s="52" t="e">
        <f t="shared" ref="O19" si="7">SUM(M19-N19)</f>
        <v>#NUM!</v>
      </c>
    </row>
    <row r="20" spans="1:15" ht="13.5" thickBot="1" x14ac:dyDescent="0.25">
      <c r="A20" s="5"/>
      <c r="B20" s="9"/>
      <c r="C20" s="10"/>
      <c r="D20" s="11"/>
      <c r="E20" s="8"/>
      <c r="F20" s="12"/>
      <c r="G20" s="7"/>
      <c r="H20" s="7"/>
      <c r="I20" s="7"/>
      <c r="J20" s="23"/>
      <c r="K20" s="7"/>
      <c r="L20" s="7"/>
      <c r="M20" s="12"/>
      <c r="N20" s="12"/>
      <c r="O20" s="17"/>
    </row>
    <row r="21" spans="1:15" x14ac:dyDescent="0.2">
      <c r="B21" s="3"/>
      <c r="C21" s="3"/>
      <c r="D21" s="3"/>
      <c r="E21" s="3"/>
      <c r="F21" s="13">
        <v>7</v>
      </c>
      <c r="G21" s="53">
        <v>6</v>
      </c>
      <c r="H21" s="53">
        <v>6</v>
      </c>
      <c r="I21" s="54">
        <v>6</v>
      </c>
      <c r="J21" s="55">
        <v>5</v>
      </c>
      <c r="K21" s="55">
        <v>5</v>
      </c>
      <c r="L21" s="53">
        <v>4</v>
      </c>
      <c r="M21" s="26"/>
      <c r="N21" s="26"/>
      <c r="O21" s="2">
        <f>AVERAGE(F20:L21)</f>
        <v>5.5714285714285712</v>
      </c>
    </row>
    <row r="22" spans="1:15" x14ac:dyDescent="0.2">
      <c r="G22" s="56"/>
      <c r="H22" s="57"/>
      <c r="I22" s="57"/>
      <c r="J22" s="57"/>
      <c r="K22" s="57"/>
      <c r="L22" s="57"/>
    </row>
    <row r="23" spans="1:15" x14ac:dyDescent="0.2">
      <c r="F23" s="32">
        <v>7</v>
      </c>
      <c r="G23" s="31">
        <v>6</v>
      </c>
      <c r="H23" s="32">
        <v>5</v>
      </c>
      <c r="I23" s="32">
        <v>2</v>
      </c>
      <c r="J23" s="32">
        <v>4</v>
      </c>
      <c r="K23" s="32">
        <v>5</v>
      </c>
      <c r="L23" s="32">
        <v>4</v>
      </c>
      <c r="M23" s="32"/>
      <c r="N23" s="32"/>
      <c r="O23" s="32">
        <f>AVERAGE(F23:L23)</f>
        <v>4.7142857142857144</v>
      </c>
    </row>
    <row r="24" spans="1:15" ht="15" x14ac:dyDescent="0.25">
      <c r="B24" s="30"/>
    </row>
  </sheetData>
  <sortState ref="B5:O12">
    <sortCondition descending="1" ref="O5:O12"/>
  </sortState>
  <mergeCells count="16">
    <mergeCell ref="A1:O1"/>
    <mergeCell ref="A2:A4"/>
    <mergeCell ref="B2:B4"/>
    <mergeCell ref="C2:C4"/>
    <mergeCell ref="J2:J3"/>
    <mergeCell ref="L2:L3"/>
    <mergeCell ref="O2:O4"/>
    <mergeCell ref="H2:H3"/>
    <mergeCell ref="I2:I3"/>
    <mergeCell ref="D2:D4"/>
    <mergeCell ref="E2:E4"/>
    <mergeCell ref="F2:F3"/>
    <mergeCell ref="G2:G3"/>
    <mergeCell ref="M2:M4"/>
    <mergeCell ref="N2:N4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3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O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4" width="14.28515625" style="1" customWidth="1"/>
    <col min="15" max="15" width="8.42578125" style="1" customWidth="1"/>
    <col min="16" max="16384" width="9.140625" style="1"/>
  </cols>
  <sheetData>
    <row r="1" spans="1:15" ht="25.5" customHeight="1" thickBot="1" x14ac:dyDescent="0.25">
      <c r="A1" s="114" t="s">
        <v>31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12.75" customHeight="1" x14ac:dyDescent="0.2">
      <c r="A2" s="117" t="s">
        <v>4</v>
      </c>
      <c r="B2" s="120" t="s">
        <v>3</v>
      </c>
      <c r="C2" s="120" t="s">
        <v>2</v>
      </c>
      <c r="D2" s="131" t="s">
        <v>1</v>
      </c>
      <c r="E2" s="134" t="s">
        <v>5</v>
      </c>
      <c r="F2" s="125" t="s">
        <v>33</v>
      </c>
      <c r="G2" s="125" t="s">
        <v>110</v>
      </c>
      <c r="H2" s="125" t="s">
        <v>141</v>
      </c>
      <c r="I2" s="123" t="s">
        <v>142</v>
      </c>
      <c r="J2" s="141" t="s">
        <v>146</v>
      </c>
      <c r="K2" s="123" t="s">
        <v>147</v>
      </c>
      <c r="L2" s="125" t="s">
        <v>148</v>
      </c>
      <c r="M2" s="125" t="s">
        <v>8</v>
      </c>
      <c r="N2" s="137" t="s">
        <v>9</v>
      </c>
      <c r="O2" s="127" t="s">
        <v>0</v>
      </c>
    </row>
    <row r="3" spans="1:15" ht="13.5" thickBot="1" x14ac:dyDescent="0.25">
      <c r="A3" s="118"/>
      <c r="B3" s="121"/>
      <c r="C3" s="121"/>
      <c r="D3" s="132"/>
      <c r="E3" s="135"/>
      <c r="F3" s="126"/>
      <c r="G3" s="126"/>
      <c r="H3" s="126"/>
      <c r="I3" s="140"/>
      <c r="J3" s="142"/>
      <c r="K3" s="140"/>
      <c r="L3" s="126"/>
      <c r="M3" s="126"/>
      <c r="N3" s="138"/>
      <c r="O3" s="128"/>
    </row>
    <row r="4" spans="1:15" ht="13.5" thickBot="1" x14ac:dyDescent="0.25">
      <c r="A4" s="119"/>
      <c r="B4" s="122"/>
      <c r="C4" s="122"/>
      <c r="D4" s="133"/>
      <c r="E4" s="136"/>
      <c r="F4" s="14">
        <v>42393</v>
      </c>
      <c r="G4" s="18">
        <v>42470</v>
      </c>
      <c r="H4" s="18">
        <v>42505</v>
      </c>
      <c r="I4" s="22">
        <v>42540</v>
      </c>
      <c r="J4" s="19">
        <v>42575</v>
      </c>
      <c r="K4" s="18">
        <v>42603</v>
      </c>
      <c r="L4" s="18">
        <v>42631</v>
      </c>
      <c r="M4" s="130"/>
      <c r="N4" s="139"/>
      <c r="O4" s="129"/>
    </row>
    <row r="5" spans="1:15" x14ac:dyDescent="0.2">
      <c r="A5" s="15">
        <v>1</v>
      </c>
      <c r="B5" s="143" t="s">
        <v>34</v>
      </c>
      <c r="C5" s="58" t="s">
        <v>35</v>
      </c>
      <c r="D5" s="144" t="s">
        <v>36</v>
      </c>
      <c r="E5" s="59" t="s">
        <v>6</v>
      </c>
      <c r="F5" s="60">
        <v>400</v>
      </c>
      <c r="G5" s="60">
        <v>400</v>
      </c>
      <c r="H5" s="60">
        <v>400</v>
      </c>
      <c r="I5" s="61">
        <v>400</v>
      </c>
      <c r="J5" s="62">
        <v>400</v>
      </c>
      <c r="K5" s="76">
        <v>400</v>
      </c>
      <c r="L5" s="145" t="s">
        <v>132</v>
      </c>
      <c r="M5" s="27">
        <f>SUM(F5:L5)</f>
        <v>2400</v>
      </c>
      <c r="N5" s="28">
        <v>0</v>
      </c>
      <c r="O5" s="16">
        <f>SUM(M5-N5)</f>
        <v>2400</v>
      </c>
    </row>
    <row r="6" spans="1:15" x14ac:dyDescent="0.2">
      <c r="A6" s="6">
        <v>2</v>
      </c>
      <c r="B6" s="38" t="s">
        <v>42</v>
      </c>
      <c r="C6" s="63" t="s">
        <v>115</v>
      </c>
      <c r="D6" s="63" t="s">
        <v>43</v>
      </c>
      <c r="E6" s="64" t="s">
        <v>6</v>
      </c>
      <c r="F6" s="65">
        <v>300</v>
      </c>
      <c r="G6" s="37">
        <v>360</v>
      </c>
      <c r="H6" s="65">
        <v>270</v>
      </c>
      <c r="I6" s="36">
        <v>300</v>
      </c>
      <c r="J6" s="66">
        <v>360</v>
      </c>
      <c r="K6" s="35">
        <v>360</v>
      </c>
      <c r="L6" s="65">
        <v>360</v>
      </c>
      <c r="M6" s="29">
        <f>SUM(F6:L6)</f>
        <v>2310</v>
      </c>
      <c r="N6" s="28">
        <f>SMALL(IF(ISBLANK(F6:L6),0,F6:L6),1)</f>
        <v>270</v>
      </c>
      <c r="O6" s="16">
        <f>SUM(M6-N6)</f>
        <v>2040</v>
      </c>
    </row>
    <row r="7" spans="1:15" x14ac:dyDescent="0.2">
      <c r="A7" s="6">
        <v>3</v>
      </c>
      <c r="B7" s="43" t="s">
        <v>47</v>
      </c>
      <c r="C7" s="39" t="s">
        <v>116</v>
      </c>
      <c r="D7" s="67" t="s">
        <v>13</v>
      </c>
      <c r="E7" s="36" t="s">
        <v>6</v>
      </c>
      <c r="F7" s="37">
        <v>250</v>
      </c>
      <c r="G7" s="37">
        <v>230</v>
      </c>
      <c r="H7" s="37">
        <v>330</v>
      </c>
      <c r="I7" s="36">
        <v>330</v>
      </c>
      <c r="J7" s="66">
        <v>330</v>
      </c>
      <c r="K7" s="35">
        <v>330</v>
      </c>
      <c r="L7" s="37">
        <v>400</v>
      </c>
      <c r="M7" s="24">
        <f>SUM(F7:L7)</f>
        <v>2200</v>
      </c>
      <c r="N7" s="28">
        <f>SMALL(IF(ISBLANK(F7:L7),0,F7:L7),1)</f>
        <v>230</v>
      </c>
      <c r="O7" s="16">
        <f>SUM(M7-N7)</f>
        <v>1970</v>
      </c>
    </row>
    <row r="8" spans="1:15" x14ac:dyDescent="0.2">
      <c r="A8" s="6">
        <v>4</v>
      </c>
      <c r="B8" s="38" t="s">
        <v>39</v>
      </c>
      <c r="C8" s="34" t="s">
        <v>40</v>
      </c>
      <c r="D8" s="35" t="s">
        <v>41</v>
      </c>
      <c r="E8" s="36" t="s">
        <v>6</v>
      </c>
      <c r="F8" s="37">
        <v>330</v>
      </c>
      <c r="G8" s="37">
        <v>330</v>
      </c>
      <c r="H8" s="37">
        <v>360</v>
      </c>
      <c r="I8" s="68" t="s">
        <v>132</v>
      </c>
      <c r="J8" s="66">
        <v>300</v>
      </c>
      <c r="K8" s="35">
        <v>250</v>
      </c>
      <c r="L8" s="37">
        <v>330</v>
      </c>
      <c r="M8" s="24">
        <f>SUM(F8:L8)</f>
        <v>1900</v>
      </c>
      <c r="N8" s="28">
        <v>0</v>
      </c>
      <c r="O8" s="16">
        <f>SUM(M8-N8)</f>
        <v>1900</v>
      </c>
    </row>
    <row r="9" spans="1:15" x14ac:dyDescent="0.2">
      <c r="A9" s="6">
        <v>5</v>
      </c>
      <c r="B9" s="38" t="s">
        <v>50</v>
      </c>
      <c r="C9" s="39" t="s">
        <v>51</v>
      </c>
      <c r="D9" s="35" t="s">
        <v>52</v>
      </c>
      <c r="E9" s="36" t="s">
        <v>6</v>
      </c>
      <c r="F9" s="37">
        <v>210</v>
      </c>
      <c r="G9" s="37">
        <v>270</v>
      </c>
      <c r="H9" s="37">
        <v>250</v>
      </c>
      <c r="I9" s="36">
        <v>360</v>
      </c>
      <c r="J9" s="37">
        <v>270</v>
      </c>
      <c r="K9" s="37">
        <v>230</v>
      </c>
      <c r="L9" s="37">
        <v>300</v>
      </c>
      <c r="M9" s="24">
        <f>SUM(F9:L9)</f>
        <v>1890</v>
      </c>
      <c r="N9" s="28">
        <f>SMALL(IF(ISBLANK(F9:L9),0,F9:L9),1)</f>
        <v>210</v>
      </c>
      <c r="O9" s="16">
        <f>SUM(M9-N9)</f>
        <v>1680</v>
      </c>
    </row>
    <row r="10" spans="1:15" x14ac:dyDescent="0.2">
      <c r="A10" s="6">
        <v>6</v>
      </c>
      <c r="B10" s="38" t="s">
        <v>48</v>
      </c>
      <c r="C10" s="63" t="s">
        <v>117</v>
      </c>
      <c r="D10" s="42" t="s">
        <v>49</v>
      </c>
      <c r="E10" s="36" t="s">
        <v>6</v>
      </c>
      <c r="F10" s="37">
        <v>230</v>
      </c>
      <c r="G10" s="37">
        <v>300</v>
      </c>
      <c r="H10" s="50" t="s">
        <v>132</v>
      </c>
      <c r="I10" s="37">
        <v>270</v>
      </c>
      <c r="J10" s="37">
        <v>250</v>
      </c>
      <c r="K10" s="37">
        <v>270</v>
      </c>
      <c r="L10" s="37">
        <v>270</v>
      </c>
      <c r="M10" s="24">
        <f>SUM(F10:L10)</f>
        <v>1590</v>
      </c>
      <c r="N10" s="28">
        <v>0</v>
      </c>
      <c r="O10" s="16">
        <f>SUM(M10-N10)</f>
        <v>1590</v>
      </c>
    </row>
    <row r="11" spans="1:15" x14ac:dyDescent="0.2">
      <c r="A11" s="6">
        <v>7</v>
      </c>
      <c r="B11" s="40" t="s">
        <v>121</v>
      </c>
      <c r="C11" s="41" t="s">
        <v>122</v>
      </c>
      <c r="D11" s="42" t="s">
        <v>123</v>
      </c>
      <c r="E11" s="36" t="s">
        <v>6</v>
      </c>
      <c r="F11" s="37">
        <v>0</v>
      </c>
      <c r="G11" s="37">
        <v>190</v>
      </c>
      <c r="H11" s="37">
        <v>0</v>
      </c>
      <c r="I11" s="37">
        <v>250</v>
      </c>
      <c r="J11" s="37">
        <v>230</v>
      </c>
      <c r="K11" s="37">
        <v>190</v>
      </c>
      <c r="L11" s="37">
        <v>230</v>
      </c>
      <c r="M11" s="24">
        <f>SUM(F11:L11)</f>
        <v>1090</v>
      </c>
      <c r="N11" s="28">
        <f>SMALL(IF(ISBLANK(F11:L11),0,F11:L11),1)</f>
        <v>0</v>
      </c>
      <c r="O11" s="16">
        <f>SUM(M11-N11)</f>
        <v>1090</v>
      </c>
    </row>
    <row r="12" spans="1:15" x14ac:dyDescent="0.2">
      <c r="A12" s="6">
        <v>8</v>
      </c>
      <c r="B12" s="43" t="s">
        <v>44</v>
      </c>
      <c r="C12" s="44" t="s">
        <v>45</v>
      </c>
      <c r="D12" s="45" t="s">
        <v>46</v>
      </c>
      <c r="E12" s="39" t="s">
        <v>6</v>
      </c>
      <c r="F12" s="37">
        <v>270</v>
      </c>
      <c r="G12" s="37">
        <v>210</v>
      </c>
      <c r="H12" s="37">
        <v>0</v>
      </c>
      <c r="I12" s="36">
        <v>0</v>
      </c>
      <c r="J12" s="37">
        <v>0</v>
      </c>
      <c r="K12" s="37">
        <v>300</v>
      </c>
      <c r="L12" s="37">
        <v>0</v>
      </c>
      <c r="M12" s="24">
        <f>SUM(F12:L12)</f>
        <v>780</v>
      </c>
      <c r="N12" s="28">
        <f>SMALL(IF(ISBLANK(F12:L12),0,F12:L12),1)</f>
        <v>0</v>
      </c>
      <c r="O12" s="16">
        <f>SUM(M12-N12)</f>
        <v>780</v>
      </c>
    </row>
    <row r="13" spans="1:15" x14ac:dyDescent="0.2">
      <c r="A13" s="6">
        <v>9</v>
      </c>
      <c r="B13" s="43" t="s">
        <v>118</v>
      </c>
      <c r="C13" s="44" t="s">
        <v>119</v>
      </c>
      <c r="D13" s="47" t="s">
        <v>120</v>
      </c>
      <c r="E13" s="48" t="s">
        <v>6</v>
      </c>
      <c r="F13" s="46">
        <v>0</v>
      </c>
      <c r="G13" s="37">
        <v>250</v>
      </c>
      <c r="H13" s="37">
        <v>300</v>
      </c>
      <c r="I13" s="37">
        <v>0</v>
      </c>
      <c r="J13" s="37">
        <v>0</v>
      </c>
      <c r="K13" s="37">
        <v>210</v>
      </c>
      <c r="L13" s="37">
        <v>0</v>
      </c>
      <c r="M13" s="24">
        <f>SUM(F13:L13)</f>
        <v>760</v>
      </c>
      <c r="N13" s="28">
        <f>SMALL(IF(ISBLANK(F13:L13),0,F13:L13),1)</f>
        <v>0</v>
      </c>
      <c r="O13" s="16">
        <f>SUM(M13-N13)</f>
        <v>760</v>
      </c>
    </row>
    <row r="14" spans="1:15" x14ac:dyDescent="0.2">
      <c r="A14" s="6">
        <v>10</v>
      </c>
      <c r="B14" s="43" t="s">
        <v>37</v>
      </c>
      <c r="C14" s="44" t="s">
        <v>17</v>
      </c>
      <c r="D14" s="45" t="s">
        <v>38</v>
      </c>
      <c r="E14" s="39" t="s">
        <v>6</v>
      </c>
      <c r="F14" s="37">
        <v>360</v>
      </c>
      <c r="G14" s="37">
        <v>0</v>
      </c>
      <c r="H14" s="37">
        <v>0</v>
      </c>
      <c r="I14" s="37">
        <v>0</v>
      </c>
      <c r="J14" s="37">
        <v>0</v>
      </c>
      <c r="K14" s="37">
        <v>0</v>
      </c>
      <c r="L14" s="37">
        <v>0</v>
      </c>
      <c r="M14" s="24">
        <f>SUM(F14:L14)</f>
        <v>360</v>
      </c>
      <c r="N14" s="28">
        <f>SMALL(IF(ISBLANK(F14:L14),0,F14:L14),1)</f>
        <v>0</v>
      </c>
      <c r="O14" s="16">
        <f>SUM(M14-N14)</f>
        <v>360</v>
      </c>
    </row>
    <row r="15" spans="1:15" x14ac:dyDescent="0.2">
      <c r="A15" s="6">
        <v>11</v>
      </c>
      <c r="B15" s="43" t="s">
        <v>11</v>
      </c>
      <c r="C15" s="44" t="s">
        <v>111</v>
      </c>
      <c r="D15" s="47" t="s">
        <v>12</v>
      </c>
      <c r="E15" s="48" t="s">
        <v>6</v>
      </c>
      <c r="F15" s="46">
        <v>0</v>
      </c>
      <c r="G15" s="37">
        <v>0</v>
      </c>
      <c r="H15" s="37">
        <v>0</v>
      </c>
      <c r="I15" s="37">
        <v>0</v>
      </c>
      <c r="J15" s="37">
        <v>0</v>
      </c>
      <c r="K15" s="37">
        <v>0</v>
      </c>
      <c r="L15" s="37">
        <v>250</v>
      </c>
      <c r="M15" s="24">
        <f>SUM(F15:L15)</f>
        <v>250</v>
      </c>
      <c r="N15" s="28">
        <f>SMALL(IF(ISBLANK(F15:L15),0,F15:L15),1)</f>
        <v>0</v>
      </c>
      <c r="O15" s="16">
        <f>SUM(M15-N15)</f>
        <v>250</v>
      </c>
    </row>
    <row r="16" spans="1:15" x14ac:dyDescent="0.2">
      <c r="A16" s="6">
        <v>12</v>
      </c>
      <c r="B16" s="43" t="s">
        <v>53</v>
      </c>
      <c r="C16" s="44" t="s">
        <v>17</v>
      </c>
      <c r="D16" s="47" t="s">
        <v>54</v>
      </c>
      <c r="E16" s="48" t="s">
        <v>6</v>
      </c>
      <c r="F16" s="46">
        <v>190</v>
      </c>
      <c r="G16" s="37">
        <v>0</v>
      </c>
      <c r="H16" s="37">
        <v>0</v>
      </c>
      <c r="I16" s="37">
        <v>0</v>
      </c>
      <c r="J16" s="37">
        <v>0</v>
      </c>
      <c r="K16" s="37">
        <v>0</v>
      </c>
      <c r="L16" s="37">
        <v>0</v>
      </c>
      <c r="M16" s="24">
        <f>SUM(F16:L16)</f>
        <v>190</v>
      </c>
      <c r="N16" s="28">
        <f>SMALL(IF(ISBLANK(F16:L16),0,F16:L16),1)</f>
        <v>0</v>
      </c>
      <c r="O16" s="16">
        <f>SUM(M16-N16)</f>
        <v>190</v>
      </c>
    </row>
    <row r="17" spans="1:16" x14ac:dyDescent="0.2">
      <c r="A17" s="6">
        <v>13</v>
      </c>
      <c r="B17" s="43" t="s">
        <v>55</v>
      </c>
      <c r="C17" s="44" t="s">
        <v>56</v>
      </c>
      <c r="D17" s="47" t="s">
        <v>57</v>
      </c>
      <c r="E17" s="48" t="s">
        <v>6</v>
      </c>
      <c r="F17" s="37">
        <v>180</v>
      </c>
      <c r="G17" s="37">
        <v>0</v>
      </c>
      <c r="H17" s="37">
        <v>0</v>
      </c>
      <c r="I17" s="37">
        <v>0</v>
      </c>
      <c r="J17" s="37">
        <v>0</v>
      </c>
      <c r="K17" s="37">
        <v>0</v>
      </c>
      <c r="L17" s="37">
        <v>0</v>
      </c>
      <c r="M17" s="24">
        <f>SUM(F17:L17)</f>
        <v>180</v>
      </c>
      <c r="N17" s="28">
        <f>SMALL(IF(ISBLANK(F17:L17),0,F17:L17),1)</f>
        <v>0</v>
      </c>
      <c r="O17" s="16">
        <f>SUM(M17-N17)</f>
        <v>180</v>
      </c>
    </row>
    <row r="18" spans="1:16" x14ac:dyDescent="0.2">
      <c r="A18" s="6">
        <v>14</v>
      </c>
      <c r="B18" s="43"/>
      <c r="C18" s="44"/>
      <c r="D18" s="47"/>
      <c r="E18" s="48"/>
      <c r="F18" s="46"/>
      <c r="G18" s="37"/>
      <c r="H18" s="37"/>
      <c r="I18" s="36"/>
      <c r="J18" s="66"/>
      <c r="K18" s="35"/>
      <c r="L18" s="37"/>
      <c r="M18" s="51">
        <f t="shared" ref="M18" si="0">SUM(F18:L18)</f>
        <v>0</v>
      </c>
      <c r="N18" s="28" t="e">
        <f t="shared" ref="N18" si="1">SMALL(IF(ISBLANK(F18:L18),0,F18:L18),1)</f>
        <v>#NUM!</v>
      </c>
      <c r="O18" s="52" t="e">
        <f t="shared" ref="O18" si="2">SUM(M18-N18)</f>
        <v>#NUM!</v>
      </c>
      <c r="P18" s="1" t="s">
        <v>7</v>
      </c>
    </row>
    <row r="19" spans="1:16" ht="13.5" thickBot="1" x14ac:dyDescent="0.25">
      <c r="A19" s="5"/>
      <c r="B19" s="9"/>
      <c r="C19" s="10"/>
      <c r="D19" s="11"/>
      <c r="E19" s="8"/>
      <c r="F19" s="12"/>
      <c r="G19" s="7"/>
      <c r="H19" s="7"/>
      <c r="I19" s="23"/>
      <c r="J19" s="4"/>
      <c r="K19" s="77"/>
      <c r="L19" s="7"/>
      <c r="M19" s="12"/>
      <c r="N19" s="12"/>
      <c r="O19" s="17"/>
    </row>
    <row r="20" spans="1:16" x14ac:dyDescent="0.2">
      <c r="B20" s="3"/>
      <c r="C20" s="3"/>
      <c r="D20" s="3"/>
      <c r="E20" s="3"/>
      <c r="F20" s="13">
        <v>10</v>
      </c>
      <c r="G20" s="53">
        <v>9</v>
      </c>
      <c r="H20" s="53">
        <v>7</v>
      </c>
      <c r="I20" s="54">
        <v>7</v>
      </c>
      <c r="J20" s="55">
        <v>7</v>
      </c>
      <c r="K20" s="55">
        <v>9</v>
      </c>
      <c r="L20" s="53">
        <v>8</v>
      </c>
      <c r="M20" s="26"/>
      <c r="N20" s="26"/>
      <c r="O20" s="2">
        <f>AVERAGE(F20:L20)</f>
        <v>8.1428571428571423</v>
      </c>
    </row>
    <row r="21" spans="1:16" x14ac:dyDescent="0.2">
      <c r="G21" s="56" t="s">
        <v>32</v>
      </c>
      <c r="H21" s="57"/>
      <c r="I21" s="57"/>
      <c r="J21" s="57"/>
      <c r="K21" s="57"/>
      <c r="L21" s="57"/>
    </row>
    <row r="22" spans="1:16" x14ac:dyDescent="0.2">
      <c r="F22" s="32">
        <v>10</v>
      </c>
      <c r="G22" s="31">
        <v>9</v>
      </c>
      <c r="H22" s="32">
        <v>6</v>
      </c>
      <c r="I22" s="32">
        <v>6</v>
      </c>
      <c r="J22" s="32">
        <v>7</v>
      </c>
      <c r="K22" s="32">
        <v>9</v>
      </c>
      <c r="L22" s="32">
        <v>7</v>
      </c>
      <c r="M22" s="32"/>
      <c r="N22" s="32"/>
      <c r="O22" s="32">
        <f>AVERAGE(F22:L22)</f>
        <v>7.7142857142857144</v>
      </c>
    </row>
    <row r="23" spans="1:16" ht="15" x14ac:dyDescent="0.25">
      <c r="B23" s="30" t="s">
        <v>32</v>
      </c>
    </row>
  </sheetData>
  <sortState ref="B7:O17">
    <sortCondition descending="1" ref="O5:O17"/>
  </sortState>
  <mergeCells count="16">
    <mergeCell ref="O2:O4"/>
    <mergeCell ref="F2:F3"/>
    <mergeCell ref="A1:O1"/>
    <mergeCell ref="A2:A4"/>
    <mergeCell ref="B2:B4"/>
    <mergeCell ref="C2:C4"/>
    <mergeCell ref="D2:D4"/>
    <mergeCell ref="E2:E4"/>
    <mergeCell ref="H2:H3"/>
    <mergeCell ref="I2:I3"/>
    <mergeCell ref="G2:G3"/>
    <mergeCell ref="J2:J3"/>
    <mergeCell ref="L2:L3"/>
    <mergeCell ref="M2:M4"/>
    <mergeCell ref="N2:N4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9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sqref="A1:O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4" width="14.28515625" style="1" customWidth="1"/>
    <col min="15" max="15" width="8.42578125" style="1" customWidth="1"/>
    <col min="16" max="16384" width="9.140625" style="1"/>
  </cols>
  <sheetData>
    <row r="1" spans="1:15" ht="25.5" customHeight="1" thickBot="1" x14ac:dyDescent="0.25">
      <c r="A1" s="114" t="s">
        <v>58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12.75" customHeight="1" x14ac:dyDescent="0.2">
      <c r="A2" s="117" t="s">
        <v>4</v>
      </c>
      <c r="B2" s="120" t="s">
        <v>3</v>
      </c>
      <c r="C2" s="120" t="s">
        <v>2</v>
      </c>
      <c r="D2" s="131" t="s">
        <v>1</v>
      </c>
      <c r="E2" s="134" t="s">
        <v>5</v>
      </c>
      <c r="F2" s="125" t="s">
        <v>59</v>
      </c>
      <c r="G2" s="125" t="s">
        <v>110</v>
      </c>
      <c r="H2" s="125" t="s">
        <v>141</v>
      </c>
      <c r="I2" s="123" t="s">
        <v>142</v>
      </c>
      <c r="J2" s="141" t="s">
        <v>146</v>
      </c>
      <c r="K2" s="123" t="s">
        <v>147</v>
      </c>
      <c r="L2" s="125" t="s">
        <v>148</v>
      </c>
      <c r="M2" s="125" t="s">
        <v>8</v>
      </c>
      <c r="N2" s="137" t="s">
        <v>9</v>
      </c>
      <c r="O2" s="127" t="s">
        <v>0</v>
      </c>
    </row>
    <row r="3" spans="1:15" ht="13.5" thickBot="1" x14ac:dyDescent="0.25">
      <c r="A3" s="118"/>
      <c r="B3" s="121"/>
      <c r="C3" s="121"/>
      <c r="D3" s="132"/>
      <c r="E3" s="135"/>
      <c r="F3" s="126"/>
      <c r="G3" s="126"/>
      <c r="H3" s="126"/>
      <c r="I3" s="140"/>
      <c r="J3" s="142"/>
      <c r="K3" s="140"/>
      <c r="L3" s="126"/>
      <c r="M3" s="126"/>
      <c r="N3" s="138"/>
      <c r="O3" s="128"/>
    </row>
    <row r="4" spans="1:15" ht="13.5" thickBot="1" x14ac:dyDescent="0.25">
      <c r="A4" s="119"/>
      <c r="B4" s="122"/>
      <c r="C4" s="122"/>
      <c r="D4" s="133"/>
      <c r="E4" s="136"/>
      <c r="F4" s="14">
        <v>42393</v>
      </c>
      <c r="G4" s="18">
        <v>42470</v>
      </c>
      <c r="H4" s="18">
        <v>42505</v>
      </c>
      <c r="I4" s="22">
        <v>42540</v>
      </c>
      <c r="J4" s="19">
        <v>42575</v>
      </c>
      <c r="K4" s="18">
        <v>42603</v>
      </c>
      <c r="L4" s="18">
        <v>42631</v>
      </c>
      <c r="M4" s="130"/>
      <c r="N4" s="139"/>
      <c r="O4" s="129"/>
    </row>
    <row r="5" spans="1:15" x14ac:dyDescent="0.2">
      <c r="A5" s="15">
        <v>1</v>
      </c>
      <c r="B5" s="38" t="s">
        <v>60</v>
      </c>
      <c r="C5" s="63" t="s">
        <v>61</v>
      </c>
      <c r="D5" s="63" t="s">
        <v>62</v>
      </c>
      <c r="E5" s="64" t="s">
        <v>6</v>
      </c>
      <c r="F5" s="65">
        <v>400</v>
      </c>
      <c r="G5" s="65">
        <v>360</v>
      </c>
      <c r="H5" s="65">
        <v>400</v>
      </c>
      <c r="I5" s="36">
        <v>400</v>
      </c>
      <c r="J5" s="66">
        <v>400</v>
      </c>
      <c r="K5" s="35">
        <v>400</v>
      </c>
      <c r="L5" s="65">
        <v>400</v>
      </c>
      <c r="M5" s="29">
        <f t="shared" ref="M5" si="0">SUM(F5:L5)</f>
        <v>2760</v>
      </c>
      <c r="N5" s="28">
        <f>SMALL(IF(ISBLANK(F5:L5),0,F5:L5),1)</f>
        <v>360</v>
      </c>
      <c r="O5" s="16">
        <f t="shared" ref="O5" si="1">SUM(M5-N5)</f>
        <v>2400</v>
      </c>
    </row>
    <row r="6" spans="1:15" x14ac:dyDescent="0.2">
      <c r="A6" s="6">
        <v>2</v>
      </c>
      <c r="B6" s="38" t="s">
        <v>63</v>
      </c>
      <c r="C6" s="63" t="s">
        <v>64</v>
      </c>
      <c r="D6" s="42" t="s">
        <v>65</v>
      </c>
      <c r="E6" s="59" t="s">
        <v>6</v>
      </c>
      <c r="F6" s="73">
        <v>360</v>
      </c>
      <c r="G6" s="37">
        <v>300</v>
      </c>
      <c r="H6" s="73">
        <v>360</v>
      </c>
      <c r="I6" s="36">
        <v>330</v>
      </c>
      <c r="J6" s="66">
        <v>360</v>
      </c>
      <c r="K6" s="78">
        <v>0</v>
      </c>
      <c r="L6" s="73">
        <v>300</v>
      </c>
      <c r="M6" s="24">
        <f t="shared" ref="M6:M16" si="2">SUM(F6:L6)</f>
        <v>2010</v>
      </c>
      <c r="N6" s="28">
        <f>SMALL(IF(ISBLANK(F6:L6),0,F6:L6),1)</f>
        <v>0</v>
      </c>
      <c r="O6" s="16">
        <f t="shared" ref="O6:O16" si="3">SUM(M6-N6)</f>
        <v>2010</v>
      </c>
    </row>
    <row r="7" spans="1:15" x14ac:dyDescent="0.2">
      <c r="A7" s="6">
        <v>3</v>
      </c>
      <c r="B7" s="38" t="s">
        <v>70</v>
      </c>
      <c r="C7" s="63" t="s">
        <v>71</v>
      </c>
      <c r="D7" s="42" t="s">
        <v>72</v>
      </c>
      <c r="E7" s="36" t="s">
        <v>6</v>
      </c>
      <c r="F7" s="74">
        <v>270</v>
      </c>
      <c r="G7" s="37">
        <v>250</v>
      </c>
      <c r="H7" s="50" t="s">
        <v>132</v>
      </c>
      <c r="I7" s="36">
        <v>300</v>
      </c>
      <c r="J7" s="37">
        <v>330</v>
      </c>
      <c r="K7" s="37">
        <v>300</v>
      </c>
      <c r="L7" s="37">
        <v>250</v>
      </c>
      <c r="M7" s="24">
        <f t="shared" si="2"/>
        <v>1700</v>
      </c>
      <c r="N7" s="28">
        <v>0</v>
      </c>
      <c r="O7" s="16">
        <f t="shared" si="3"/>
        <v>1700</v>
      </c>
    </row>
    <row r="8" spans="1:15" x14ac:dyDescent="0.2">
      <c r="A8" s="6">
        <v>4</v>
      </c>
      <c r="B8" s="38" t="s">
        <v>124</v>
      </c>
      <c r="C8" s="34" t="s">
        <v>125</v>
      </c>
      <c r="D8" s="35" t="s">
        <v>66</v>
      </c>
      <c r="E8" s="36" t="s">
        <v>6</v>
      </c>
      <c r="F8" s="37">
        <v>330</v>
      </c>
      <c r="G8" s="37">
        <v>400</v>
      </c>
      <c r="H8" s="37">
        <v>300</v>
      </c>
      <c r="I8" s="37">
        <v>360</v>
      </c>
      <c r="J8" s="37">
        <v>0</v>
      </c>
      <c r="K8" s="37">
        <v>0</v>
      </c>
      <c r="L8" s="37">
        <v>0</v>
      </c>
      <c r="M8" s="24">
        <f t="shared" si="2"/>
        <v>1390</v>
      </c>
      <c r="N8" s="28">
        <f>SMALL(IF(ISBLANK(F8:L8),0,F8:L8),1)</f>
        <v>0</v>
      </c>
      <c r="O8" s="16">
        <f t="shared" si="3"/>
        <v>1390</v>
      </c>
    </row>
    <row r="9" spans="1:15" x14ac:dyDescent="0.2">
      <c r="A9" s="6">
        <v>5</v>
      </c>
      <c r="B9" s="38" t="s">
        <v>67</v>
      </c>
      <c r="C9" s="63" t="s">
        <v>68</v>
      </c>
      <c r="D9" s="42" t="s">
        <v>69</v>
      </c>
      <c r="E9" s="36" t="s">
        <v>6</v>
      </c>
      <c r="F9" s="37">
        <v>300</v>
      </c>
      <c r="G9" s="37">
        <v>330</v>
      </c>
      <c r="H9" s="37">
        <v>330</v>
      </c>
      <c r="I9" s="50" t="s">
        <v>132</v>
      </c>
      <c r="J9" s="37">
        <v>0</v>
      </c>
      <c r="K9" s="37">
        <v>360</v>
      </c>
      <c r="L9" s="37">
        <v>0</v>
      </c>
      <c r="M9" s="24">
        <f t="shared" si="2"/>
        <v>1320</v>
      </c>
      <c r="N9" s="28">
        <f>SMALL(IF(ISBLANK(F9:L9),0,F9:L9),1)</f>
        <v>0</v>
      </c>
      <c r="O9" s="16">
        <f t="shared" si="3"/>
        <v>1320</v>
      </c>
    </row>
    <row r="10" spans="1:15" x14ac:dyDescent="0.2">
      <c r="A10" s="6">
        <v>6</v>
      </c>
      <c r="B10" s="38" t="s">
        <v>126</v>
      </c>
      <c r="C10" s="63" t="s">
        <v>127</v>
      </c>
      <c r="D10" s="42" t="s">
        <v>128</v>
      </c>
      <c r="E10" s="36" t="s">
        <v>6</v>
      </c>
      <c r="F10" s="37">
        <v>0</v>
      </c>
      <c r="G10" s="37">
        <v>210</v>
      </c>
      <c r="H10" s="37">
        <v>230</v>
      </c>
      <c r="I10" s="37">
        <v>0</v>
      </c>
      <c r="J10" s="50" t="s">
        <v>132</v>
      </c>
      <c r="K10" s="37">
        <v>330</v>
      </c>
      <c r="L10" s="37">
        <v>230</v>
      </c>
      <c r="M10" s="24">
        <f t="shared" si="2"/>
        <v>1000</v>
      </c>
      <c r="N10" s="28">
        <f>SMALL(IF(ISBLANK(F10:L10),0,F10:L10),1)</f>
        <v>0</v>
      </c>
      <c r="O10" s="16">
        <f t="shared" si="3"/>
        <v>1000</v>
      </c>
    </row>
    <row r="11" spans="1:15" x14ac:dyDescent="0.2">
      <c r="A11" s="6">
        <v>7</v>
      </c>
      <c r="B11" s="38" t="s">
        <v>79</v>
      </c>
      <c r="C11" s="63" t="s">
        <v>80</v>
      </c>
      <c r="D11" s="42" t="s">
        <v>81</v>
      </c>
      <c r="E11" s="36" t="s">
        <v>6</v>
      </c>
      <c r="F11" s="37">
        <v>210</v>
      </c>
      <c r="G11" s="37">
        <v>230</v>
      </c>
      <c r="H11" s="37">
        <v>250</v>
      </c>
      <c r="I11" s="37">
        <v>270</v>
      </c>
      <c r="J11" s="50" t="s">
        <v>132</v>
      </c>
      <c r="K11" s="37" t="s">
        <v>132</v>
      </c>
      <c r="L11" s="50" t="s">
        <v>132</v>
      </c>
      <c r="M11" s="24">
        <f t="shared" si="2"/>
        <v>960</v>
      </c>
      <c r="N11" s="28">
        <v>0</v>
      </c>
      <c r="O11" s="16">
        <f t="shared" si="3"/>
        <v>960</v>
      </c>
    </row>
    <row r="12" spans="1:15" x14ac:dyDescent="0.2">
      <c r="A12" s="6">
        <v>8</v>
      </c>
      <c r="B12" s="38" t="s">
        <v>73</v>
      </c>
      <c r="C12" s="63" t="s">
        <v>74</v>
      </c>
      <c r="D12" s="42" t="s">
        <v>75</v>
      </c>
      <c r="E12" s="36" t="s">
        <v>6</v>
      </c>
      <c r="F12" s="37">
        <v>250</v>
      </c>
      <c r="G12" s="37">
        <v>270</v>
      </c>
      <c r="H12" s="37">
        <v>270</v>
      </c>
      <c r="I12" s="37">
        <v>0</v>
      </c>
      <c r="J12" s="37">
        <v>0</v>
      </c>
      <c r="K12" s="37">
        <v>0</v>
      </c>
      <c r="L12" s="37">
        <v>0</v>
      </c>
      <c r="M12" s="24">
        <f t="shared" si="2"/>
        <v>790</v>
      </c>
      <c r="N12" s="28">
        <f>SMALL(IF(ISBLANK(F12:L12),0,F12:L12),1)</f>
        <v>0</v>
      </c>
      <c r="O12" s="16">
        <f t="shared" si="3"/>
        <v>790</v>
      </c>
    </row>
    <row r="13" spans="1:15" x14ac:dyDescent="0.2">
      <c r="A13" s="6">
        <v>9</v>
      </c>
      <c r="B13" s="40" t="s">
        <v>82</v>
      </c>
      <c r="C13" s="41" t="s">
        <v>83</v>
      </c>
      <c r="D13" s="42" t="s">
        <v>84</v>
      </c>
      <c r="E13" s="36" t="s">
        <v>6</v>
      </c>
      <c r="F13" s="37">
        <v>190</v>
      </c>
      <c r="G13" s="37">
        <v>0</v>
      </c>
      <c r="H13" s="37">
        <v>0</v>
      </c>
      <c r="I13" s="37">
        <v>0</v>
      </c>
      <c r="J13" s="37">
        <v>0</v>
      </c>
      <c r="K13" s="37">
        <v>0</v>
      </c>
      <c r="L13" s="37">
        <v>330</v>
      </c>
      <c r="M13" s="24">
        <f t="shared" si="2"/>
        <v>520</v>
      </c>
      <c r="N13" s="28">
        <f>SMALL(IF(ISBLANK(F13:L13),0,F13:L13),1)</f>
        <v>0</v>
      </c>
      <c r="O13" s="16">
        <f t="shared" si="3"/>
        <v>520</v>
      </c>
    </row>
    <row r="14" spans="1:15" x14ac:dyDescent="0.2">
      <c r="A14" s="6">
        <v>10</v>
      </c>
      <c r="B14" s="101" t="s">
        <v>149</v>
      </c>
      <c r="C14" s="100">
        <v>1774</v>
      </c>
      <c r="D14" s="104">
        <v>321</v>
      </c>
      <c r="E14" s="106" t="s">
        <v>6</v>
      </c>
      <c r="F14" s="107">
        <v>0</v>
      </c>
      <c r="G14" s="109">
        <v>0</v>
      </c>
      <c r="H14" s="109">
        <v>0</v>
      </c>
      <c r="I14" s="109">
        <v>0</v>
      </c>
      <c r="J14" s="109">
        <v>0</v>
      </c>
      <c r="K14" s="109">
        <v>0</v>
      </c>
      <c r="L14" s="109">
        <v>360</v>
      </c>
      <c r="M14" s="29">
        <f t="shared" si="2"/>
        <v>360</v>
      </c>
      <c r="N14" s="28">
        <f>SMALL(IF(ISBLANK(F14:L14),0,F14:L14),1)</f>
        <v>0</v>
      </c>
      <c r="O14" s="16">
        <f t="shared" si="3"/>
        <v>360</v>
      </c>
    </row>
    <row r="15" spans="1:15" x14ac:dyDescent="0.2">
      <c r="A15" s="6">
        <v>11</v>
      </c>
      <c r="B15" s="94" t="s">
        <v>118</v>
      </c>
      <c r="C15" s="96">
        <v>15000</v>
      </c>
      <c r="D15" s="2" t="s">
        <v>120</v>
      </c>
      <c r="E15" s="96" t="s">
        <v>6</v>
      </c>
      <c r="F15" s="2">
        <v>0</v>
      </c>
      <c r="G15" s="97">
        <v>0</v>
      </c>
      <c r="H15" s="98">
        <v>0</v>
      </c>
      <c r="I15" s="97">
        <v>0</v>
      </c>
      <c r="J15" s="98">
        <v>0</v>
      </c>
      <c r="K15" s="97">
        <v>0</v>
      </c>
      <c r="L15" s="99">
        <v>270</v>
      </c>
      <c r="M15" s="29">
        <f t="shared" si="2"/>
        <v>270</v>
      </c>
      <c r="N15" s="28">
        <f>SMALL(IF(ISBLANK(F15:L15),0,F15:L15),1)</f>
        <v>0</v>
      </c>
      <c r="O15" s="16">
        <f t="shared" si="3"/>
        <v>270</v>
      </c>
    </row>
    <row r="16" spans="1:15" x14ac:dyDescent="0.2">
      <c r="A16" s="6">
        <v>12</v>
      </c>
      <c r="B16" s="102" t="s">
        <v>76</v>
      </c>
      <c r="C16" s="103" t="s">
        <v>77</v>
      </c>
      <c r="D16" s="105" t="s">
        <v>78</v>
      </c>
      <c r="E16" s="78" t="s">
        <v>6</v>
      </c>
      <c r="F16" s="108">
        <v>230</v>
      </c>
      <c r="G16" s="110">
        <v>0</v>
      </c>
      <c r="H16" s="111">
        <v>0</v>
      </c>
      <c r="I16" s="110">
        <v>0</v>
      </c>
      <c r="J16" s="112" t="s">
        <v>132</v>
      </c>
      <c r="K16" s="110">
        <v>0</v>
      </c>
      <c r="L16" s="113">
        <v>0</v>
      </c>
      <c r="M16" s="24">
        <f t="shared" si="2"/>
        <v>230</v>
      </c>
      <c r="N16" s="28">
        <f>SMALL(IF(ISBLANK(F16:L16),0,F16:L16),1)</f>
        <v>0</v>
      </c>
      <c r="O16" s="16">
        <f t="shared" si="3"/>
        <v>230</v>
      </c>
    </row>
    <row r="17" spans="1:18" x14ac:dyDescent="0.2">
      <c r="A17" s="6">
        <v>13</v>
      </c>
      <c r="B17" s="69"/>
      <c r="C17" s="44"/>
      <c r="D17" s="47"/>
      <c r="E17" s="48"/>
      <c r="F17" s="46"/>
      <c r="G17" s="37"/>
      <c r="H17" s="37"/>
      <c r="I17" s="37"/>
      <c r="J17" s="37"/>
      <c r="K17" s="37"/>
      <c r="L17" s="37"/>
      <c r="M17" s="24">
        <f t="shared" ref="M17:M21" si="4">SUM(F17:L17)</f>
        <v>0</v>
      </c>
      <c r="N17" s="28" t="e">
        <f t="shared" ref="N17:N21" si="5">SMALL(IF(ISBLANK(F17:L17),0,F17:L17),1)</f>
        <v>#NUM!</v>
      </c>
      <c r="O17" s="16" t="e">
        <f t="shared" ref="O17:O21" si="6">SUM(M17-N17)</f>
        <v>#NUM!</v>
      </c>
    </row>
    <row r="18" spans="1:18" x14ac:dyDescent="0.2">
      <c r="A18" s="6">
        <v>14</v>
      </c>
      <c r="B18" s="43"/>
      <c r="C18" s="44"/>
      <c r="D18" s="47"/>
      <c r="E18" s="48"/>
      <c r="F18" s="46"/>
      <c r="G18" s="37"/>
      <c r="H18" s="37"/>
      <c r="I18" s="37"/>
      <c r="J18" s="37"/>
      <c r="K18" s="37"/>
      <c r="L18" s="37"/>
      <c r="M18" s="24">
        <f t="shared" si="4"/>
        <v>0</v>
      </c>
      <c r="N18" s="28" t="e">
        <f t="shared" si="5"/>
        <v>#NUM!</v>
      </c>
      <c r="O18" s="16" t="e">
        <f t="shared" si="6"/>
        <v>#NUM!</v>
      </c>
    </row>
    <row r="19" spans="1:18" x14ac:dyDescent="0.2">
      <c r="A19" s="6">
        <v>15</v>
      </c>
      <c r="B19" s="43"/>
      <c r="C19" s="44"/>
      <c r="D19" s="47"/>
      <c r="E19" s="48"/>
      <c r="F19" s="46"/>
      <c r="G19" s="37"/>
      <c r="H19" s="37"/>
      <c r="I19" s="37"/>
      <c r="J19" s="37"/>
      <c r="K19" s="37"/>
      <c r="L19" s="37"/>
      <c r="M19" s="24">
        <f t="shared" si="4"/>
        <v>0</v>
      </c>
      <c r="N19" s="28" t="e">
        <f t="shared" si="5"/>
        <v>#NUM!</v>
      </c>
      <c r="O19" s="16" t="e">
        <f t="shared" si="6"/>
        <v>#NUM!</v>
      </c>
    </row>
    <row r="20" spans="1:18" x14ac:dyDescent="0.2">
      <c r="A20" s="6">
        <v>16</v>
      </c>
      <c r="B20" s="43"/>
      <c r="C20" s="44"/>
      <c r="D20" s="47"/>
      <c r="E20" s="48"/>
      <c r="F20" s="49"/>
      <c r="G20" s="37"/>
      <c r="H20" s="37"/>
      <c r="I20" s="37"/>
      <c r="J20" s="37"/>
      <c r="K20" s="37"/>
      <c r="L20" s="37"/>
      <c r="M20" s="24">
        <f t="shared" si="4"/>
        <v>0</v>
      </c>
      <c r="N20" s="28" t="e">
        <f t="shared" si="5"/>
        <v>#NUM!</v>
      </c>
      <c r="O20" s="16" t="e">
        <f t="shared" si="6"/>
        <v>#NUM!</v>
      </c>
    </row>
    <row r="21" spans="1:18" x14ac:dyDescent="0.2">
      <c r="A21" s="6">
        <v>17</v>
      </c>
      <c r="B21" s="43"/>
      <c r="C21" s="44"/>
      <c r="D21" s="47"/>
      <c r="E21" s="48"/>
      <c r="F21" s="37"/>
      <c r="G21" s="50"/>
      <c r="H21" s="37"/>
      <c r="I21" s="37"/>
      <c r="J21" s="37"/>
      <c r="K21" s="37"/>
      <c r="L21" s="37"/>
      <c r="M21" s="24">
        <f t="shared" si="4"/>
        <v>0</v>
      </c>
      <c r="N21" s="28" t="e">
        <f t="shared" si="5"/>
        <v>#NUM!</v>
      </c>
      <c r="O21" s="16" t="e">
        <f t="shared" si="6"/>
        <v>#NUM!</v>
      </c>
    </row>
    <row r="22" spans="1:18" x14ac:dyDescent="0.2">
      <c r="A22" s="6">
        <v>18</v>
      </c>
      <c r="B22" s="43"/>
      <c r="C22" s="44"/>
      <c r="D22" s="47"/>
      <c r="E22" s="48"/>
      <c r="F22" s="46"/>
      <c r="G22" s="37"/>
      <c r="H22" s="37"/>
      <c r="I22" s="36"/>
      <c r="J22" s="66"/>
      <c r="K22" s="35"/>
      <c r="L22" s="37"/>
      <c r="M22" s="51">
        <f t="shared" ref="M22:M23" si="7">SUM(F22:L22)</f>
        <v>0</v>
      </c>
      <c r="N22" s="28" t="e">
        <f t="shared" ref="N22:N23" si="8">SMALL(IF(ISBLANK(F22:L22),0,F22:L22),1)</f>
        <v>#NUM!</v>
      </c>
      <c r="O22" s="52" t="e">
        <f t="shared" ref="O22:O23" si="9">SUM(M22-N22)</f>
        <v>#NUM!</v>
      </c>
      <c r="P22" s="1" t="s">
        <v>32</v>
      </c>
    </row>
    <row r="23" spans="1:18" x14ac:dyDescent="0.2">
      <c r="A23" s="6">
        <v>19</v>
      </c>
      <c r="B23" s="43"/>
      <c r="C23" s="44"/>
      <c r="D23" s="47"/>
      <c r="E23" s="48"/>
      <c r="F23" s="46"/>
      <c r="G23" s="37"/>
      <c r="H23" s="37"/>
      <c r="I23" s="36"/>
      <c r="J23" s="66"/>
      <c r="K23" s="35"/>
      <c r="L23" s="37"/>
      <c r="M23" s="51">
        <f t="shared" si="7"/>
        <v>0</v>
      </c>
      <c r="N23" s="28" t="e">
        <f t="shared" si="8"/>
        <v>#NUM!</v>
      </c>
      <c r="O23" s="52" t="e">
        <f t="shared" si="9"/>
        <v>#NUM!</v>
      </c>
    </row>
    <row r="24" spans="1:18" x14ac:dyDescent="0.2">
      <c r="A24" s="6">
        <v>20</v>
      </c>
      <c r="B24" s="83" t="s">
        <v>129</v>
      </c>
      <c r="C24" s="84" t="s">
        <v>130</v>
      </c>
      <c r="D24" s="85" t="s">
        <v>131</v>
      </c>
      <c r="E24" s="86" t="s">
        <v>6</v>
      </c>
      <c r="F24" s="87"/>
      <c r="G24" s="88" t="s">
        <v>132</v>
      </c>
      <c r="H24" s="89"/>
      <c r="I24" s="89"/>
      <c r="J24" s="88" t="s">
        <v>132</v>
      </c>
      <c r="K24" s="89"/>
      <c r="L24" s="89"/>
      <c r="M24" s="90">
        <f>SUM(F24:L24)</f>
        <v>0</v>
      </c>
      <c r="N24" s="91" t="e">
        <f>SMALL(IF(ISBLANK(F24:L24),0,F24:L24),1)</f>
        <v>#NUM!</v>
      </c>
      <c r="O24" s="92" t="e">
        <f>SUM(M24-N24)</f>
        <v>#NUM!</v>
      </c>
      <c r="P24" s="93" t="s">
        <v>133</v>
      </c>
      <c r="Q24" s="93"/>
      <c r="R24" s="93"/>
    </row>
    <row r="25" spans="1:18" ht="13.5" thickBot="1" x14ac:dyDescent="0.25">
      <c r="A25" s="5"/>
      <c r="B25" s="80"/>
      <c r="C25" s="81"/>
      <c r="D25" s="82"/>
      <c r="E25" s="82"/>
      <c r="F25" s="12"/>
      <c r="G25" s="7"/>
      <c r="H25" s="7"/>
      <c r="I25" s="23"/>
      <c r="J25" s="4"/>
      <c r="K25" s="77"/>
      <c r="L25" s="7"/>
      <c r="M25" s="12"/>
      <c r="N25" s="12"/>
      <c r="O25" s="17"/>
    </row>
    <row r="26" spans="1:18" x14ac:dyDescent="0.2">
      <c r="B26" s="3"/>
      <c r="C26" s="3"/>
      <c r="D26" s="3"/>
      <c r="E26" s="3"/>
      <c r="F26" s="13">
        <v>9</v>
      </c>
      <c r="G26" s="13">
        <v>8</v>
      </c>
      <c r="H26" s="53">
        <v>8</v>
      </c>
      <c r="I26" s="53">
        <v>6</v>
      </c>
      <c r="J26" s="53">
        <v>7</v>
      </c>
      <c r="K26" s="53">
        <v>5</v>
      </c>
      <c r="L26" s="53">
        <v>8</v>
      </c>
      <c r="M26" s="26"/>
      <c r="N26" s="26"/>
      <c r="O26" s="2">
        <f>AVERAGE(F26:L26)</f>
        <v>7.2857142857142856</v>
      </c>
    </row>
    <row r="27" spans="1:18" x14ac:dyDescent="0.2">
      <c r="H27" s="56"/>
      <c r="I27" s="56"/>
      <c r="J27" s="56"/>
      <c r="K27" s="56"/>
      <c r="L27" s="56"/>
    </row>
    <row r="28" spans="1:18" x14ac:dyDescent="0.2">
      <c r="F28" s="32">
        <v>9</v>
      </c>
      <c r="G28" s="32">
        <v>8</v>
      </c>
      <c r="H28" s="31">
        <v>7</v>
      </c>
      <c r="I28" s="31">
        <v>5</v>
      </c>
      <c r="J28" s="31">
        <v>3</v>
      </c>
      <c r="K28" s="31">
        <v>4</v>
      </c>
      <c r="L28" s="31">
        <v>7</v>
      </c>
      <c r="M28" s="32"/>
      <c r="N28" s="32"/>
      <c r="O28" s="32">
        <f>AVERAGE(F28:L28)</f>
        <v>6.1428571428571432</v>
      </c>
    </row>
    <row r="29" spans="1:18" ht="15" x14ac:dyDescent="0.25">
      <c r="B29" s="30" t="s">
        <v>32</v>
      </c>
    </row>
  </sheetData>
  <sortState ref="B6:O16">
    <sortCondition descending="1" ref="O6:O16"/>
  </sortState>
  <mergeCells count="16">
    <mergeCell ref="I2:I3"/>
    <mergeCell ref="F2:F3"/>
    <mergeCell ref="A1:O1"/>
    <mergeCell ref="A2:A4"/>
    <mergeCell ref="B2:B4"/>
    <mergeCell ref="C2:C4"/>
    <mergeCell ref="D2:D4"/>
    <mergeCell ref="E2:E4"/>
    <mergeCell ref="G2:G3"/>
    <mergeCell ref="J2:J3"/>
    <mergeCell ref="L2:L3"/>
    <mergeCell ref="O2:O4"/>
    <mergeCell ref="H2:H3"/>
    <mergeCell ref="M2:M4"/>
    <mergeCell ref="N2:N4"/>
    <mergeCell ref="K2:K3"/>
  </mergeCells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pane ySplit="4" topLeftCell="A5" activePane="bottomLeft" state="frozen"/>
      <selection pane="bottomLeft" sqref="A1:O1"/>
    </sheetView>
  </sheetViews>
  <sheetFormatPr defaultRowHeight="12.75" x14ac:dyDescent="0.2"/>
  <cols>
    <col min="1" max="1" width="4.140625" style="1" bestFit="1" customWidth="1"/>
    <col min="2" max="2" width="25.7109375" style="1" customWidth="1"/>
    <col min="3" max="3" width="7" style="1" bestFit="1" customWidth="1"/>
    <col min="4" max="5" width="7.28515625" style="1" customWidth="1"/>
    <col min="6" max="12" width="14.28515625" style="1" customWidth="1"/>
    <col min="13" max="13" width="9.42578125" style="1" bestFit="1" customWidth="1"/>
    <col min="14" max="14" width="8.85546875" style="1" customWidth="1"/>
    <col min="15" max="15" width="8.42578125" style="1" customWidth="1"/>
    <col min="16" max="16384" width="9.140625" style="1"/>
  </cols>
  <sheetData>
    <row r="1" spans="1:15" ht="25.5" customHeight="1" thickBot="1" x14ac:dyDescent="0.25">
      <c r="A1" s="114" t="s">
        <v>85</v>
      </c>
      <c r="B1" s="115"/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115"/>
      <c r="N1" s="115"/>
      <c r="O1" s="116"/>
    </row>
    <row r="2" spans="1:15" ht="12.75" customHeight="1" x14ac:dyDescent="0.2">
      <c r="A2" s="117" t="s">
        <v>4</v>
      </c>
      <c r="B2" s="120" t="s">
        <v>3</v>
      </c>
      <c r="C2" s="120" t="s">
        <v>2</v>
      </c>
      <c r="D2" s="131" t="s">
        <v>1</v>
      </c>
      <c r="E2" s="134" t="s">
        <v>5</v>
      </c>
      <c r="F2" s="125" t="s">
        <v>59</v>
      </c>
      <c r="G2" s="125" t="s">
        <v>110</v>
      </c>
      <c r="H2" s="125" t="s">
        <v>141</v>
      </c>
      <c r="I2" s="125" t="s">
        <v>142</v>
      </c>
      <c r="J2" s="123" t="s">
        <v>146</v>
      </c>
      <c r="K2" s="123" t="s">
        <v>147</v>
      </c>
      <c r="L2" s="125" t="s">
        <v>148</v>
      </c>
      <c r="M2" s="125" t="s">
        <v>8</v>
      </c>
      <c r="N2" s="137" t="s">
        <v>9</v>
      </c>
      <c r="O2" s="127" t="s">
        <v>0</v>
      </c>
    </row>
    <row r="3" spans="1:15" ht="13.5" thickBot="1" x14ac:dyDescent="0.25">
      <c r="A3" s="118"/>
      <c r="B3" s="121"/>
      <c r="C3" s="121"/>
      <c r="D3" s="132"/>
      <c r="E3" s="135"/>
      <c r="F3" s="126"/>
      <c r="G3" s="126"/>
      <c r="H3" s="126"/>
      <c r="I3" s="130"/>
      <c r="J3" s="124"/>
      <c r="K3" s="140"/>
      <c r="L3" s="126"/>
      <c r="M3" s="126"/>
      <c r="N3" s="138"/>
      <c r="O3" s="128"/>
    </row>
    <row r="4" spans="1:15" ht="13.5" thickBot="1" x14ac:dyDescent="0.25">
      <c r="A4" s="119"/>
      <c r="B4" s="122"/>
      <c r="C4" s="122"/>
      <c r="D4" s="133"/>
      <c r="E4" s="136"/>
      <c r="F4" s="14">
        <v>42393</v>
      </c>
      <c r="G4" s="18">
        <v>42470</v>
      </c>
      <c r="H4" s="18">
        <v>42505</v>
      </c>
      <c r="I4" s="18">
        <v>42540</v>
      </c>
      <c r="J4" s="22">
        <v>42575</v>
      </c>
      <c r="K4" s="18">
        <v>42603</v>
      </c>
      <c r="L4" s="18">
        <v>42631</v>
      </c>
      <c r="M4" s="130"/>
      <c r="N4" s="139"/>
      <c r="O4" s="129"/>
    </row>
    <row r="5" spans="1:15" x14ac:dyDescent="0.2">
      <c r="A5" s="15">
        <v>1</v>
      </c>
      <c r="B5" s="70" t="s">
        <v>86</v>
      </c>
      <c r="C5" s="58" t="s">
        <v>87</v>
      </c>
      <c r="D5" s="58" t="s">
        <v>88</v>
      </c>
      <c r="E5" s="71" t="s">
        <v>6</v>
      </c>
      <c r="F5" s="60">
        <v>400</v>
      </c>
      <c r="G5" s="60">
        <v>400</v>
      </c>
      <c r="H5" s="60">
        <v>230</v>
      </c>
      <c r="I5" s="60">
        <v>400</v>
      </c>
      <c r="J5" s="61">
        <v>400</v>
      </c>
      <c r="K5" s="60">
        <v>400</v>
      </c>
      <c r="L5" s="60">
        <v>400</v>
      </c>
      <c r="M5" s="27">
        <f t="shared" ref="M5" si="0">SUM(F5:L5)</f>
        <v>2630</v>
      </c>
      <c r="N5" s="28">
        <f>SMALL(IF(ISBLANK(F5:L5),0,F5:L5),1)</f>
        <v>230</v>
      </c>
      <c r="O5" s="16">
        <f t="shared" ref="O5" si="1">SUM(M5-N5)</f>
        <v>2400</v>
      </c>
    </row>
    <row r="6" spans="1:15" x14ac:dyDescent="0.2">
      <c r="A6" s="6">
        <v>2</v>
      </c>
      <c r="B6" s="38" t="s">
        <v>134</v>
      </c>
      <c r="C6" s="63" t="s">
        <v>135</v>
      </c>
      <c r="D6" s="42" t="s">
        <v>136</v>
      </c>
      <c r="E6" s="72" t="s">
        <v>6</v>
      </c>
      <c r="F6" s="65">
        <v>0</v>
      </c>
      <c r="G6" s="46">
        <v>360</v>
      </c>
      <c r="H6" s="65">
        <v>400</v>
      </c>
      <c r="I6" s="37">
        <v>360</v>
      </c>
      <c r="J6" s="36">
        <v>360</v>
      </c>
      <c r="K6" s="37">
        <v>360</v>
      </c>
      <c r="L6" s="65">
        <v>360</v>
      </c>
      <c r="M6" s="29">
        <f t="shared" ref="M6:M18" si="2">SUM(F6:L6)</f>
        <v>2200</v>
      </c>
      <c r="N6" s="28">
        <f>SMALL(IF(ISBLANK(F6:L6),0,F6:L6),1)</f>
        <v>0</v>
      </c>
      <c r="O6" s="16">
        <f t="shared" ref="O6:O18" si="3">SUM(M6-N6)</f>
        <v>2200</v>
      </c>
    </row>
    <row r="7" spans="1:15" x14ac:dyDescent="0.2">
      <c r="A7" s="6">
        <v>3</v>
      </c>
      <c r="B7" s="38" t="s">
        <v>93</v>
      </c>
      <c r="C7" s="63" t="s">
        <v>94</v>
      </c>
      <c r="D7" s="42" t="s">
        <v>95</v>
      </c>
      <c r="E7" s="59" t="s">
        <v>6</v>
      </c>
      <c r="F7" s="73">
        <v>330</v>
      </c>
      <c r="G7" s="73">
        <v>250</v>
      </c>
      <c r="H7" s="73">
        <v>330</v>
      </c>
      <c r="I7" s="37">
        <v>330</v>
      </c>
      <c r="J7" s="36">
        <v>250</v>
      </c>
      <c r="K7" s="78">
        <v>300</v>
      </c>
      <c r="L7" s="73">
        <v>270</v>
      </c>
      <c r="M7" s="24">
        <f t="shared" si="2"/>
        <v>2060</v>
      </c>
      <c r="N7" s="28">
        <f>SMALL(IF(ISBLANK(F7:L7),0,F7:L7),1)</f>
        <v>250</v>
      </c>
      <c r="O7" s="16">
        <f t="shared" si="3"/>
        <v>1810</v>
      </c>
    </row>
    <row r="8" spans="1:15" x14ac:dyDescent="0.2">
      <c r="A8" s="6">
        <v>4</v>
      </c>
      <c r="B8" s="38" t="s">
        <v>107</v>
      </c>
      <c r="C8" s="63" t="s">
        <v>108</v>
      </c>
      <c r="D8" s="42" t="s">
        <v>109</v>
      </c>
      <c r="E8" s="36" t="s">
        <v>6</v>
      </c>
      <c r="F8" s="37">
        <v>210</v>
      </c>
      <c r="G8" s="46">
        <v>210</v>
      </c>
      <c r="H8" s="37">
        <v>270</v>
      </c>
      <c r="I8" s="50" t="s">
        <v>132</v>
      </c>
      <c r="J8" s="48">
        <v>270</v>
      </c>
      <c r="K8" s="75">
        <v>270</v>
      </c>
      <c r="L8" s="46">
        <v>230</v>
      </c>
      <c r="M8" s="24">
        <f t="shared" si="2"/>
        <v>1460</v>
      </c>
      <c r="N8" s="28">
        <v>0</v>
      </c>
      <c r="O8" s="16">
        <f t="shared" si="3"/>
        <v>1460</v>
      </c>
    </row>
    <row r="9" spans="1:15" x14ac:dyDescent="0.2">
      <c r="A9" s="6">
        <v>5</v>
      </c>
      <c r="B9" s="43" t="s">
        <v>82</v>
      </c>
      <c r="C9" s="39" t="s">
        <v>83</v>
      </c>
      <c r="D9" s="67" t="s">
        <v>137</v>
      </c>
      <c r="E9" s="36" t="s">
        <v>6</v>
      </c>
      <c r="F9" s="37">
        <v>0</v>
      </c>
      <c r="G9" s="46">
        <v>330</v>
      </c>
      <c r="H9" s="37">
        <v>360</v>
      </c>
      <c r="I9" s="37">
        <v>300</v>
      </c>
      <c r="J9" s="36">
        <v>300</v>
      </c>
      <c r="K9" s="37">
        <v>0</v>
      </c>
      <c r="L9" s="37">
        <v>0</v>
      </c>
      <c r="M9" s="24">
        <f t="shared" si="2"/>
        <v>1290</v>
      </c>
      <c r="N9" s="28">
        <f t="shared" ref="N9:N18" si="4">SMALL(IF(ISBLANK(F9:L9),0,F9:L9),1)</f>
        <v>0</v>
      </c>
      <c r="O9" s="16">
        <f t="shared" si="3"/>
        <v>1290</v>
      </c>
    </row>
    <row r="10" spans="1:15" x14ac:dyDescent="0.2">
      <c r="A10" s="6">
        <v>6</v>
      </c>
      <c r="B10" s="33" t="s">
        <v>73</v>
      </c>
      <c r="C10" s="34" t="s">
        <v>74</v>
      </c>
      <c r="D10" s="35" t="s">
        <v>75</v>
      </c>
      <c r="E10" s="36" t="s">
        <v>6</v>
      </c>
      <c r="F10" s="37">
        <v>0</v>
      </c>
      <c r="G10" s="46">
        <v>0</v>
      </c>
      <c r="H10" s="37">
        <v>0</v>
      </c>
      <c r="I10" s="37">
        <v>270</v>
      </c>
      <c r="J10" s="48">
        <v>330</v>
      </c>
      <c r="K10" s="37">
        <v>330</v>
      </c>
      <c r="L10" s="37">
        <v>330</v>
      </c>
      <c r="M10" s="24">
        <f t="shared" si="2"/>
        <v>1260</v>
      </c>
      <c r="N10" s="28">
        <f t="shared" si="4"/>
        <v>0</v>
      </c>
      <c r="O10" s="16">
        <f t="shared" si="3"/>
        <v>1260</v>
      </c>
    </row>
    <row r="11" spans="1:15" x14ac:dyDescent="0.2">
      <c r="A11" s="6">
        <v>7</v>
      </c>
      <c r="B11" s="33" t="s">
        <v>96</v>
      </c>
      <c r="C11" s="39" t="s">
        <v>97</v>
      </c>
      <c r="D11" s="35" t="s">
        <v>92</v>
      </c>
      <c r="E11" s="36" t="s">
        <v>6</v>
      </c>
      <c r="F11" s="37">
        <v>300</v>
      </c>
      <c r="G11" s="37">
        <v>230</v>
      </c>
      <c r="H11" s="37">
        <v>250</v>
      </c>
      <c r="I11" s="37">
        <v>0</v>
      </c>
      <c r="J11" s="48">
        <v>230</v>
      </c>
      <c r="K11" s="75">
        <v>0</v>
      </c>
      <c r="L11" s="49" t="s">
        <v>132</v>
      </c>
      <c r="M11" s="24">
        <f t="shared" si="2"/>
        <v>1010</v>
      </c>
      <c r="N11" s="28">
        <f t="shared" si="4"/>
        <v>0</v>
      </c>
      <c r="O11" s="16">
        <f t="shared" si="3"/>
        <v>1010</v>
      </c>
    </row>
    <row r="12" spans="1:15" x14ac:dyDescent="0.2">
      <c r="A12" s="6">
        <v>8</v>
      </c>
      <c r="B12" s="38" t="s">
        <v>101</v>
      </c>
      <c r="C12" s="63" t="s">
        <v>102</v>
      </c>
      <c r="D12" s="63" t="s">
        <v>103</v>
      </c>
      <c r="E12" s="34" t="s">
        <v>6</v>
      </c>
      <c r="F12" s="37">
        <v>250</v>
      </c>
      <c r="G12" s="46">
        <v>270</v>
      </c>
      <c r="H12" s="46">
        <v>300</v>
      </c>
      <c r="I12" s="75">
        <v>0</v>
      </c>
      <c r="J12" s="36">
        <v>0</v>
      </c>
      <c r="K12" s="37">
        <v>0</v>
      </c>
      <c r="L12" s="37">
        <v>0</v>
      </c>
      <c r="M12" s="24">
        <f t="shared" si="2"/>
        <v>820</v>
      </c>
      <c r="N12" s="28">
        <f t="shared" si="4"/>
        <v>0</v>
      </c>
      <c r="O12" s="16">
        <f t="shared" si="3"/>
        <v>820</v>
      </c>
    </row>
    <row r="13" spans="1:15" x14ac:dyDescent="0.2">
      <c r="A13" s="6">
        <v>9</v>
      </c>
      <c r="B13" s="69" t="s">
        <v>98</v>
      </c>
      <c r="C13" s="44" t="s">
        <v>99</v>
      </c>
      <c r="D13" s="47" t="s">
        <v>100</v>
      </c>
      <c r="E13" s="48" t="s">
        <v>6</v>
      </c>
      <c r="F13" s="46">
        <v>270</v>
      </c>
      <c r="G13" s="46">
        <v>0</v>
      </c>
      <c r="H13" s="46">
        <v>0</v>
      </c>
      <c r="I13" s="75">
        <v>0</v>
      </c>
      <c r="J13" s="36">
        <v>0</v>
      </c>
      <c r="K13" s="37">
        <v>0</v>
      </c>
      <c r="L13" s="37">
        <v>250</v>
      </c>
      <c r="M13" s="24">
        <f t="shared" si="2"/>
        <v>520</v>
      </c>
      <c r="N13" s="28">
        <f t="shared" si="4"/>
        <v>0</v>
      </c>
      <c r="O13" s="16">
        <f t="shared" si="3"/>
        <v>520</v>
      </c>
    </row>
    <row r="14" spans="1:15" x14ac:dyDescent="0.2">
      <c r="A14" s="6">
        <v>10</v>
      </c>
      <c r="B14" s="43" t="s">
        <v>104</v>
      </c>
      <c r="C14" s="44" t="s">
        <v>105</v>
      </c>
      <c r="D14" s="47" t="s">
        <v>106</v>
      </c>
      <c r="E14" s="48" t="s">
        <v>6</v>
      </c>
      <c r="F14" s="79">
        <v>230</v>
      </c>
      <c r="G14" s="79">
        <v>0</v>
      </c>
      <c r="H14" s="79">
        <v>210</v>
      </c>
      <c r="I14" s="75">
        <v>0</v>
      </c>
      <c r="J14" s="36">
        <v>0</v>
      </c>
      <c r="K14" s="37">
        <v>0</v>
      </c>
      <c r="L14" s="46">
        <v>0</v>
      </c>
      <c r="M14" s="24">
        <f t="shared" si="2"/>
        <v>440</v>
      </c>
      <c r="N14" s="28">
        <f t="shared" si="4"/>
        <v>0</v>
      </c>
      <c r="O14" s="16">
        <f t="shared" si="3"/>
        <v>440</v>
      </c>
    </row>
    <row r="15" spans="1:15" x14ac:dyDescent="0.2">
      <c r="A15" s="6">
        <v>11</v>
      </c>
      <c r="B15" s="43" t="s">
        <v>89</v>
      </c>
      <c r="C15" s="44" t="s">
        <v>90</v>
      </c>
      <c r="D15" s="45" t="s">
        <v>91</v>
      </c>
      <c r="E15" s="39" t="s">
        <v>6</v>
      </c>
      <c r="F15" s="46">
        <v>360</v>
      </c>
      <c r="G15" s="50" t="s">
        <v>132</v>
      </c>
      <c r="H15" s="49" t="s">
        <v>132</v>
      </c>
      <c r="I15" s="95" t="s">
        <v>132</v>
      </c>
      <c r="J15" s="36">
        <v>0</v>
      </c>
      <c r="K15" s="37">
        <v>0</v>
      </c>
      <c r="L15" s="37">
        <v>0</v>
      </c>
      <c r="M15" s="24">
        <f t="shared" si="2"/>
        <v>360</v>
      </c>
      <c r="N15" s="28">
        <f t="shared" si="4"/>
        <v>0</v>
      </c>
      <c r="O15" s="16">
        <f t="shared" si="3"/>
        <v>360</v>
      </c>
    </row>
    <row r="16" spans="1:15" x14ac:dyDescent="0.2">
      <c r="A16" s="6">
        <v>12</v>
      </c>
      <c r="B16" s="43" t="s">
        <v>138</v>
      </c>
      <c r="C16" s="44" t="s">
        <v>139</v>
      </c>
      <c r="D16" s="47" t="s">
        <v>140</v>
      </c>
      <c r="E16" s="48" t="s">
        <v>6</v>
      </c>
      <c r="F16" s="46">
        <v>0</v>
      </c>
      <c r="G16" s="37">
        <v>300</v>
      </c>
      <c r="H16" s="37">
        <v>0</v>
      </c>
      <c r="I16" s="37">
        <v>0</v>
      </c>
      <c r="J16" s="48">
        <v>0</v>
      </c>
      <c r="K16" s="75">
        <v>0</v>
      </c>
      <c r="L16" s="46">
        <v>0</v>
      </c>
      <c r="M16" s="24">
        <f t="shared" si="2"/>
        <v>300</v>
      </c>
      <c r="N16" s="28">
        <f t="shared" si="4"/>
        <v>0</v>
      </c>
      <c r="O16" s="16">
        <f t="shared" si="3"/>
        <v>300</v>
      </c>
    </row>
    <row r="17" spans="1:16" x14ac:dyDescent="0.2">
      <c r="A17" s="6">
        <v>13</v>
      </c>
      <c r="B17" s="43" t="s">
        <v>150</v>
      </c>
      <c r="C17" s="44" t="s">
        <v>151</v>
      </c>
      <c r="D17" s="47">
        <v>149</v>
      </c>
      <c r="E17" s="48" t="s">
        <v>6</v>
      </c>
      <c r="F17" s="46">
        <v>0</v>
      </c>
      <c r="G17" s="46">
        <v>0</v>
      </c>
      <c r="H17" s="46">
        <v>0</v>
      </c>
      <c r="I17" s="75">
        <v>0</v>
      </c>
      <c r="J17" s="48">
        <v>0</v>
      </c>
      <c r="K17" s="75">
        <v>0</v>
      </c>
      <c r="L17" s="46">
        <v>300</v>
      </c>
      <c r="M17" s="24">
        <f t="shared" si="2"/>
        <v>300</v>
      </c>
      <c r="N17" s="28">
        <f t="shared" si="4"/>
        <v>0</v>
      </c>
      <c r="O17" s="16">
        <f t="shared" si="3"/>
        <v>300</v>
      </c>
    </row>
    <row r="18" spans="1:16" x14ac:dyDescent="0.2">
      <c r="A18" s="6">
        <v>14</v>
      </c>
      <c r="B18" s="43" t="s">
        <v>124</v>
      </c>
      <c r="C18" s="44" t="s">
        <v>125</v>
      </c>
      <c r="D18" s="47" t="s">
        <v>66</v>
      </c>
      <c r="E18" s="48" t="s">
        <v>6</v>
      </c>
      <c r="F18" s="46">
        <v>0</v>
      </c>
      <c r="G18" s="46">
        <v>0</v>
      </c>
      <c r="H18" s="46">
        <v>0</v>
      </c>
      <c r="I18" s="75">
        <v>0</v>
      </c>
      <c r="J18" s="48">
        <v>0</v>
      </c>
      <c r="K18" s="37">
        <v>0</v>
      </c>
      <c r="L18" s="50" t="s">
        <v>132</v>
      </c>
      <c r="M18" s="24">
        <f t="shared" si="2"/>
        <v>0</v>
      </c>
      <c r="N18" s="28">
        <f t="shared" si="4"/>
        <v>0</v>
      </c>
      <c r="O18" s="16">
        <f t="shared" si="3"/>
        <v>0</v>
      </c>
    </row>
    <row r="19" spans="1:16" x14ac:dyDescent="0.2">
      <c r="A19" s="6">
        <v>15</v>
      </c>
      <c r="B19" s="43"/>
      <c r="C19" s="44"/>
      <c r="D19" s="47"/>
      <c r="E19" s="48"/>
      <c r="F19" s="46"/>
      <c r="G19" s="46"/>
      <c r="H19" s="46"/>
      <c r="I19" s="37"/>
      <c r="J19" s="48"/>
      <c r="K19" s="75"/>
      <c r="L19" s="46"/>
      <c r="M19" s="24">
        <f t="shared" ref="M19:M22" si="5">SUM(F19:L19)</f>
        <v>0</v>
      </c>
      <c r="N19" s="28" t="e">
        <f t="shared" ref="N19:N22" si="6">SMALL(IF(ISBLANK(F19:L19),0,F19:L19),1)</f>
        <v>#NUM!</v>
      </c>
      <c r="O19" s="16" t="e">
        <f t="shared" ref="O19:O22" si="7">SUM(M19-N19)</f>
        <v>#NUM!</v>
      </c>
    </row>
    <row r="20" spans="1:16" x14ac:dyDescent="0.2">
      <c r="A20" s="6">
        <v>16</v>
      </c>
      <c r="B20" s="43"/>
      <c r="C20" s="44"/>
      <c r="D20" s="47"/>
      <c r="E20" s="48"/>
      <c r="F20" s="46"/>
      <c r="G20" s="46"/>
      <c r="H20" s="46"/>
      <c r="I20" s="75"/>
      <c r="J20" s="48"/>
      <c r="K20" s="75"/>
      <c r="L20" s="46"/>
      <c r="M20" s="24">
        <f t="shared" si="5"/>
        <v>0</v>
      </c>
      <c r="N20" s="28" t="e">
        <f t="shared" si="6"/>
        <v>#NUM!</v>
      </c>
      <c r="O20" s="16" t="e">
        <f t="shared" si="7"/>
        <v>#NUM!</v>
      </c>
    </row>
    <row r="21" spans="1:16" x14ac:dyDescent="0.2">
      <c r="A21" s="6">
        <v>17</v>
      </c>
      <c r="B21" s="43"/>
      <c r="C21" s="44"/>
      <c r="D21" s="47"/>
      <c r="E21" s="48"/>
      <c r="F21" s="46"/>
      <c r="G21" s="46"/>
      <c r="H21" s="46"/>
      <c r="I21" s="75"/>
      <c r="J21" s="48"/>
      <c r="K21" s="75"/>
      <c r="L21" s="46"/>
      <c r="M21" s="24">
        <f t="shared" si="5"/>
        <v>0</v>
      </c>
      <c r="N21" s="28" t="e">
        <f t="shared" si="6"/>
        <v>#NUM!</v>
      </c>
      <c r="O21" s="16" t="e">
        <f t="shared" si="7"/>
        <v>#NUM!</v>
      </c>
    </row>
    <row r="22" spans="1:16" x14ac:dyDescent="0.2">
      <c r="A22" s="6">
        <v>18</v>
      </c>
      <c r="B22" s="43"/>
      <c r="C22" s="44"/>
      <c r="D22" s="47"/>
      <c r="E22" s="48"/>
      <c r="F22" s="49"/>
      <c r="G22" s="46"/>
      <c r="H22" s="46"/>
      <c r="I22" s="75"/>
      <c r="J22" s="48"/>
      <c r="K22" s="75"/>
      <c r="L22" s="46"/>
      <c r="M22" s="24">
        <f t="shared" si="5"/>
        <v>0</v>
      </c>
      <c r="N22" s="28" t="e">
        <f t="shared" si="6"/>
        <v>#NUM!</v>
      </c>
      <c r="O22" s="16" t="e">
        <f t="shared" si="7"/>
        <v>#NUM!</v>
      </c>
    </row>
    <row r="23" spans="1:16" x14ac:dyDescent="0.2">
      <c r="A23" s="6">
        <v>19</v>
      </c>
      <c r="B23" s="43"/>
      <c r="C23" s="44"/>
      <c r="D23" s="47"/>
      <c r="E23" s="48"/>
      <c r="F23" s="46"/>
      <c r="G23" s="37"/>
      <c r="H23" s="37"/>
      <c r="I23" s="37"/>
      <c r="J23" s="36"/>
      <c r="K23" s="37"/>
      <c r="L23" s="37"/>
      <c r="M23" s="51">
        <f t="shared" ref="M23" si="8">SUM(F23:L23)</f>
        <v>0</v>
      </c>
      <c r="N23" s="28" t="e">
        <f t="shared" ref="N23" si="9">SMALL(IF(ISBLANK(F23:L23),0,F23:L23),1)</f>
        <v>#NUM!</v>
      </c>
      <c r="O23" s="52" t="e">
        <f t="shared" ref="O23" si="10">SUM(M23-N23)</f>
        <v>#NUM!</v>
      </c>
      <c r="P23" s="1" t="s">
        <v>32</v>
      </c>
    </row>
    <row r="24" spans="1:16" ht="13.5" thickBot="1" x14ac:dyDescent="0.25">
      <c r="A24" s="5"/>
      <c r="B24" s="9"/>
      <c r="C24" s="10"/>
      <c r="D24" s="11"/>
      <c r="E24" s="8"/>
      <c r="F24" s="12"/>
      <c r="G24" s="7"/>
      <c r="H24" s="7"/>
      <c r="I24" s="7"/>
      <c r="J24" s="23"/>
      <c r="K24" s="7"/>
      <c r="L24" s="7"/>
      <c r="M24" s="12"/>
      <c r="N24" s="12"/>
      <c r="O24" s="17"/>
    </row>
    <row r="25" spans="1:16" x14ac:dyDescent="0.2">
      <c r="B25" s="3"/>
      <c r="C25" s="3"/>
      <c r="D25" s="3"/>
      <c r="E25" s="3"/>
      <c r="F25" s="13">
        <v>8</v>
      </c>
      <c r="G25" s="13">
        <v>9</v>
      </c>
      <c r="H25" s="20">
        <v>9</v>
      </c>
      <c r="I25" s="25">
        <v>7</v>
      </c>
      <c r="J25" s="21">
        <v>0</v>
      </c>
      <c r="K25" s="26">
        <v>5</v>
      </c>
      <c r="L25" s="20">
        <v>9</v>
      </c>
      <c r="M25" s="26"/>
      <c r="N25" s="26"/>
      <c r="O25" s="2">
        <f>AVERAGE(F25:L25)</f>
        <v>6.7142857142857144</v>
      </c>
    </row>
    <row r="27" spans="1:16" ht="15" x14ac:dyDescent="0.25">
      <c r="B27" s="30"/>
      <c r="F27" s="26">
        <v>8</v>
      </c>
      <c r="G27" s="26">
        <v>8</v>
      </c>
      <c r="H27" s="26">
        <v>8</v>
      </c>
      <c r="I27" s="26">
        <v>5</v>
      </c>
      <c r="J27" s="26">
        <v>0</v>
      </c>
      <c r="K27" s="26">
        <v>5</v>
      </c>
      <c r="L27" s="26">
        <v>7</v>
      </c>
      <c r="M27" s="26"/>
      <c r="N27" s="26"/>
      <c r="O27" s="2">
        <f>AVERAGE(F27:L27)</f>
        <v>5.8571428571428568</v>
      </c>
    </row>
  </sheetData>
  <sortState ref="B6:O18">
    <sortCondition descending="1" ref="O6:O18"/>
  </sortState>
  <mergeCells count="16">
    <mergeCell ref="I2:I3"/>
    <mergeCell ref="A1:O1"/>
    <mergeCell ref="A2:A4"/>
    <mergeCell ref="B2:B4"/>
    <mergeCell ref="C2:C4"/>
    <mergeCell ref="D2:D4"/>
    <mergeCell ref="F2:F3"/>
    <mergeCell ref="O2:O4"/>
    <mergeCell ref="G2:G3"/>
    <mergeCell ref="E2:E4"/>
    <mergeCell ref="J2:J3"/>
    <mergeCell ref="L2:L3"/>
    <mergeCell ref="H2:H3"/>
    <mergeCell ref="M2:M4"/>
    <mergeCell ref="N2:N4"/>
    <mergeCell ref="K2:K3"/>
  </mergeCells>
  <pageMargins left="0.75" right="0.75" top="1" bottom="1" header="0.5" footer="0.5"/>
  <pageSetup orientation="landscape" horizontalDpi="200" verticalDpi="2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JNR 65cc</vt:lpstr>
      <vt:lpstr>SNR 85cc</vt:lpstr>
      <vt:lpstr>JNR 125cc</vt:lpstr>
      <vt:lpstr>JNR 250cc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CALEDON 400 OFF R C</dc:creator>
  <cp:lastModifiedBy>Motorsport Durban</cp:lastModifiedBy>
  <cp:lastPrinted>2014-10-20T13:02:35Z</cp:lastPrinted>
  <dcterms:created xsi:type="dcterms:W3CDTF">2013-02-28T06:20:03Z</dcterms:created>
  <dcterms:modified xsi:type="dcterms:W3CDTF">2016-09-21T06:23:48Z</dcterms:modified>
</cp:coreProperties>
</file>