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6\Western Cape\Circuit Cars\V8 Masters\"/>
    </mc:Choice>
  </mc:AlternateContent>
  <bookViews>
    <workbookView xWindow="0" yWindow="0" windowWidth="20490" windowHeight="7755" tabRatio="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Sheet1!$B$19:$BE$28</definedName>
    <definedName name="_xlnm.Print_Area" localSheetId="0">Sheet1!$B$3:$BE$33</definedName>
  </definedNames>
  <calcPr calcId="152511"/>
</workbook>
</file>

<file path=xl/calcChain.xml><?xml version="1.0" encoding="utf-8"?>
<calcChain xmlns="http://schemas.openxmlformats.org/spreadsheetml/2006/main">
  <c r="U21" i="1" l="1"/>
  <c r="U7" i="1"/>
  <c r="V22" i="1"/>
  <c r="V7" i="1"/>
  <c r="U22" i="1"/>
  <c r="U5" i="1"/>
  <c r="V5" i="1"/>
  <c r="T21" i="1"/>
  <c r="T7" i="1"/>
  <c r="T33" i="1"/>
  <c r="U33" i="1"/>
  <c r="V33" i="1"/>
  <c r="BF6" i="1" l="1"/>
  <c r="BF7" i="1" s="1"/>
  <c r="BF8" i="1" s="1"/>
  <c r="BF9" i="1" s="1"/>
  <c r="BF10" i="1" s="1"/>
  <c r="BF11" i="1" s="1"/>
  <c r="BF12" i="1" s="1"/>
  <c r="BF13" i="1" s="1"/>
  <c r="BF14" i="1" s="1"/>
  <c r="Q6" i="1" l="1"/>
  <c r="Q20" i="1"/>
  <c r="P20" i="1"/>
  <c r="R22" i="1" l="1"/>
  <c r="R9" i="1" l="1"/>
  <c r="R33" i="1" s="1"/>
  <c r="Q33" i="1"/>
  <c r="Q5" i="1"/>
  <c r="P9" i="1" l="1"/>
  <c r="P33" i="1" s="1"/>
  <c r="M22" i="1" l="1"/>
  <c r="L11" i="1" l="1"/>
  <c r="L33" i="1" s="1"/>
  <c r="M11" i="1"/>
  <c r="M33" i="1" s="1"/>
  <c r="N19" i="1"/>
  <c r="N11" i="1"/>
  <c r="N33" i="1" s="1"/>
  <c r="N5" i="1"/>
  <c r="I20" i="1" l="1"/>
  <c r="H20" i="1"/>
  <c r="J20" i="1" l="1"/>
  <c r="J6" i="1"/>
  <c r="I6" i="1"/>
  <c r="H6" i="1" l="1"/>
  <c r="H33" i="1"/>
  <c r="I33" i="1"/>
  <c r="J33" i="1"/>
  <c r="AY8" i="1" l="1"/>
  <c r="AY7" i="1"/>
  <c r="AY9" i="1"/>
  <c r="AY10" i="1"/>
  <c r="AY12" i="1"/>
  <c r="AY14" i="1"/>
  <c r="AY13" i="1"/>
  <c r="AY16" i="1"/>
  <c r="AY17" i="1"/>
  <c r="AY18" i="1"/>
  <c r="AY24" i="1"/>
  <c r="AY19" i="1"/>
  <c r="AY27" i="1"/>
  <c r="AY22" i="1"/>
  <c r="AY26" i="1"/>
  <c r="AY28" i="1"/>
  <c r="AY29" i="1"/>
  <c r="AY25" i="1"/>
  <c r="AY30" i="1"/>
  <c r="AY31" i="1"/>
  <c r="D20" i="1" l="1"/>
  <c r="AY20" i="1" s="1"/>
  <c r="D23" i="1"/>
  <c r="F23" i="1" l="1"/>
  <c r="F6" i="1"/>
  <c r="F5" i="1"/>
  <c r="E23" i="1"/>
  <c r="AY23" i="1" s="1"/>
  <c r="E5" i="1"/>
  <c r="D21" i="1"/>
  <c r="AY21" i="1" s="1"/>
  <c r="D11" i="1"/>
  <c r="F33" i="1" l="1"/>
  <c r="AY6" i="1"/>
  <c r="BE6" i="1" s="1"/>
  <c r="E33" i="1"/>
  <c r="AY5" i="1"/>
  <c r="D33" i="1"/>
  <c r="AY11" i="1"/>
  <c r="BE11" i="1" s="1"/>
  <c r="BE7" i="1"/>
  <c r="BE17" i="1"/>
  <c r="BE9" i="1"/>
  <c r="BE16" i="1"/>
  <c r="BE12" i="1"/>
  <c r="BE18" i="1"/>
  <c r="BE13" i="1"/>
  <c r="BE5" i="1"/>
  <c r="BE8" i="1"/>
  <c r="BE10" i="1" l="1"/>
  <c r="BE28" i="1"/>
  <c r="BE27" i="1"/>
  <c r="BE25" i="1"/>
  <c r="BE29" i="1"/>
  <c r="BE23" i="1"/>
  <c r="BE24" i="1"/>
  <c r="BE20" i="1"/>
  <c r="BE14" i="1"/>
  <c r="BE19" i="1"/>
  <c r="BE22" i="1"/>
  <c r="BE30" i="1"/>
  <c r="BE26" i="1"/>
  <c r="BE21" i="1"/>
</calcChain>
</file>

<file path=xl/sharedStrings.xml><?xml version="1.0" encoding="utf-8"?>
<sst xmlns="http://schemas.openxmlformats.org/spreadsheetml/2006/main" count="132" uniqueCount="52">
  <si>
    <t>Fabio Tafani</t>
  </si>
  <si>
    <t>Charles Arton</t>
  </si>
  <si>
    <t>R1</t>
  </si>
  <si>
    <t>R2</t>
  </si>
  <si>
    <t>Total</t>
  </si>
  <si>
    <t>Discards</t>
  </si>
  <si>
    <t>Points</t>
  </si>
  <si>
    <t>Final</t>
  </si>
  <si>
    <t>Craig Jarvis</t>
  </si>
  <si>
    <t>Jurgen Zu Bentheim</t>
  </si>
  <si>
    <t>2016 v8 masters championship</t>
  </si>
  <si>
    <t>Richard Schreuder</t>
  </si>
  <si>
    <t>Marcel Angel</t>
  </si>
  <si>
    <t>Franco Donadio</t>
  </si>
  <si>
    <t>Steven Young</t>
  </si>
  <si>
    <t>Paolo Cavalieri</t>
  </si>
  <si>
    <t>Brian Evans</t>
  </si>
  <si>
    <t>Tim Redell</t>
  </si>
  <si>
    <t>Mike Brooks</t>
  </si>
  <si>
    <t>Fanie Theron</t>
  </si>
  <si>
    <t>Rene Dalais</t>
  </si>
  <si>
    <t>Fernando Rueda</t>
  </si>
  <si>
    <t>Harry Taylor</t>
  </si>
  <si>
    <t>Rob Warrington</t>
  </si>
  <si>
    <t>Gary Fourie</t>
  </si>
  <si>
    <t>GOLD CLASS</t>
  </si>
  <si>
    <t>SILVER CLASS</t>
  </si>
  <si>
    <t>QUAL</t>
  </si>
  <si>
    <t>Number of Entries</t>
  </si>
  <si>
    <t>Additional Points</t>
  </si>
  <si>
    <t>Pole</t>
  </si>
  <si>
    <t>R1 Win</t>
  </si>
  <si>
    <t>R2 Win</t>
  </si>
  <si>
    <t>R1 Fastest Lap</t>
  </si>
  <si>
    <t>R2 Fastest Lap</t>
  </si>
  <si>
    <t>SILVER</t>
  </si>
  <si>
    <t>GOLD</t>
  </si>
  <si>
    <t>Mark Ridgway</t>
  </si>
  <si>
    <t>FT</t>
  </si>
  <si>
    <t>Points Awarded</t>
  </si>
  <si>
    <t>MA</t>
  </si>
  <si>
    <t>SY</t>
  </si>
  <si>
    <t>RD</t>
  </si>
  <si>
    <t>GF</t>
  </si>
  <si>
    <t>Carl Nel</t>
  </si>
  <si>
    <t>CN</t>
  </si>
  <si>
    <t>Enzo Kuun</t>
  </si>
  <si>
    <t>RS</t>
  </si>
  <si>
    <t>4 June PE</t>
  </si>
  <si>
    <t>CJ</t>
  </si>
  <si>
    <t>MR</t>
  </si>
  <si>
    <t>Pat Gormley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</si>
</sst>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1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80"/>
  <sheetViews>
    <sheetView tabSelected="1" workbookViewId="0">
      <selection activeCell="Q25" sqref="Q25"/>
    </sheetView>
  </sheetViews>
  <sheetFormatPr defaultColWidth="5.7109375" defaultRowHeight="12.75" x14ac:dyDescent="0.2"/>
  <cols>
    <col min="1" max="1" width="1.7109375" style="1" customWidth="1"/>
    <col min="2" max="2" width="15.7109375" style="1" customWidth="1"/>
    <col min="3" max="3" width="0.85546875" style="1" customWidth="1"/>
    <col min="4" max="4" width="5.7109375" style="2" customWidth="1"/>
    <col min="5" max="6" width="5.7109375" style="2"/>
    <col min="7" max="7" width="0.85546875" style="2" customWidth="1"/>
    <col min="8" max="10" width="5.7109375" style="2"/>
    <col min="11" max="11" width="1.7109375" style="2" customWidth="1"/>
    <col min="12" max="14" width="5.7109375" style="2"/>
    <col min="15" max="15" width="3.140625" style="2" customWidth="1"/>
    <col min="16" max="18" width="5.7109375" style="2"/>
    <col min="19" max="19" width="4.7109375" style="2" customWidth="1"/>
    <col min="20" max="22" width="5.7109375" style="2" customWidth="1"/>
    <col min="23" max="23" width="4.7109375" style="2" customWidth="1"/>
    <col min="24" max="38" width="1.7109375" style="2" customWidth="1"/>
    <col min="39" max="39" width="0.85546875" style="2" customWidth="1"/>
    <col min="40" max="50" width="1.7109375" style="2" customWidth="1"/>
    <col min="51" max="51" width="8.7109375" style="2" customWidth="1"/>
    <col min="52" max="52" width="0.85546875" style="2" customWidth="1"/>
    <col min="53" max="55" width="5.7109375" style="2"/>
    <col min="56" max="56" width="0.85546875" style="2" customWidth="1"/>
    <col min="57" max="57" width="8.7109375" style="2" customWidth="1"/>
    <col min="58" max="58" width="5.7109375" style="2"/>
    <col min="59" max="16384" width="5.7109375" style="1"/>
  </cols>
  <sheetData>
    <row r="2" spans="1:58" ht="20.100000000000001" customHeight="1" x14ac:dyDescent="0.2"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8" s="3" customFormat="1" x14ac:dyDescent="0.25">
      <c r="B3" s="53" t="s">
        <v>25</v>
      </c>
      <c r="C3" s="13"/>
      <c r="D3" s="52">
        <v>42420</v>
      </c>
      <c r="E3" s="55"/>
      <c r="F3" s="56"/>
      <c r="G3" s="43"/>
      <c r="H3" s="52">
        <v>42082</v>
      </c>
      <c r="I3" s="49"/>
      <c r="J3" s="50"/>
      <c r="K3" s="43"/>
      <c r="L3" s="52">
        <v>42110</v>
      </c>
      <c r="M3" s="49"/>
      <c r="N3" s="50"/>
      <c r="O3" s="43"/>
      <c r="P3" s="52">
        <v>42138</v>
      </c>
      <c r="Q3" s="49"/>
      <c r="R3" s="50"/>
      <c r="S3" s="43"/>
      <c r="T3" s="52" t="s">
        <v>48</v>
      </c>
      <c r="U3" s="49"/>
      <c r="V3" s="50"/>
      <c r="W3" s="43"/>
      <c r="X3" s="52">
        <v>42194</v>
      </c>
      <c r="Y3" s="49"/>
      <c r="Z3" s="50"/>
      <c r="AA3" s="43"/>
      <c r="AB3" s="52">
        <v>42222</v>
      </c>
      <c r="AC3" s="49"/>
      <c r="AD3" s="50"/>
      <c r="AE3" s="43"/>
      <c r="AF3" s="52">
        <v>42250</v>
      </c>
      <c r="AG3" s="49"/>
      <c r="AH3" s="50"/>
      <c r="AI3" s="43"/>
      <c r="AJ3" s="52">
        <v>42271</v>
      </c>
      <c r="AK3" s="49"/>
      <c r="AL3" s="50"/>
      <c r="AM3" s="43"/>
      <c r="AN3" s="52">
        <v>42292</v>
      </c>
      <c r="AO3" s="49"/>
      <c r="AP3" s="50"/>
      <c r="AQ3" s="43"/>
      <c r="AR3" s="52">
        <v>42320</v>
      </c>
      <c r="AS3" s="49"/>
      <c r="AT3" s="50"/>
      <c r="AU3" s="43"/>
      <c r="AV3" s="52">
        <v>42348</v>
      </c>
      <c r="AW3" s="49"/>
      <c r="AX3" s="50"/>
      <c r="AY3" s="31" t="s">
        <v>4</v>
      </c>
      <c r="AZ3" s="43"/>
      <c r="BA3" s="48" t="s">
        <v>5</v>
      </c>
      <c r="BB3" s="49"/>
      <c r="BC3" s="50"/>
      <c r="BD3" s="43"/>
      <c r="BE3" s="31" t="s">
        <v>7</v>
      </c>
    </row>
    <row r="4" spans="1:58" s="3" customFormat="1" x14ac:dyDescent="0.25">
      <c r="B4" s="54"/>
      <c r="C4" s="14"/>
      <c r="D4" s="15" t="s">
        <v>27</v>
      </c>
      <c r="E4" s="16" t="s">
        <v>2</v>
      </c>
      <c r="F4" s="17" t="s">
        <v>3</v>
      </c>
      <c r="G4" s="14"/>
      <c r="H4" s="15" t="s">
        <v>27</v>
      </c>
      <c r="I4" s="16" t="s">
        <v>2</v>
      </c>
      <c r="J4" s="17" t="s">
        <v>3</v>
      </c>
      <c r="K4" s="14"/>
      <c r="L4" s="15" t="s">
        <v>27</v>
      </c>
      <c r="M4" s="16" t="s">
        <v>2</v>
      </c>
      <c r="N4" s="17" t="s">
        <v>3</v>
      </c>
      <c r="O4" s="14"/>
      <c r="P4" s="15" t="s">
        <v>27</v>
      </c>
      <c r="Q4" s="16" t="s">
        <v>2</v>
      </c>
      <c r="R4" s="17" t="s">
        <v>3</v>
      </c>
      <c r="S4" s="14"/>
      <c r="T4" s="15" t="s">
        <v>27</v>
      </c>
      <c r="U4" s="16" t="s">
        <v>2</v>
      </c>
      <c r="V4" s="17" t="s">
        <v>3</v>
      </c>
      <c r="W4" s="14"/>
      <c r="X4" s="15" t="s">
        <v>27</v>
      </c>
      <c r="Y4" s="16" t="s">
        <v>2</v>
      </c>
      <c r="Z4" s="17" t="s">
        <v>3</v>
      </c>
      <c r="AA4" s="14"/>
      <c r="AB4" s="15" t="s">
        <v>27</v>
      </c>
      <c r="AC4" s="16" t="s">
        <v>2</v>
      </c>
      <c r="AD4" s="17" t="s">
        <v>3</v>
      </c>
      <c r="AE4" s="14"/>
      <c r="AF4" s="15" t="s">
        <v>27</v>
      </c>
      <c r="AG4" s="16" t="s">
        <v>2</v>
      </c>
      <c r="AH4" s="17" t="s">
        <v>3</v>
      </c>
      <c r="AI4" s="14"/>
      <c r="AJ4" s="15" t="s">
        <v>27</v>
      </c>
      <c r="AK4" s="16" t="s">
        <v>2</v>
      </c>
      <c r="AL4" s="17" t="s">
        <v>3</v>
      </c>
      <c r="AM4" s="14"/>
      <c r="AN4" s="15" t="s">
        <v>27</v>
      </c>
      <c r="AO4" s="16" t="s">
        <v>2</v>
      </c>
      <c r="AP4" s="17" t="s">
        <v>3</v>
      </c>
      <c r="AQ4" s="14"/>
      <c r="AR4" s="15" t="s">
        <v>27</v>
      </c>
      <c r="AS4" s="16" t="s">
        <v>2</v>
      </c>
      <c r="AT4" s="17" t="s">
        <v>3</v>
      </c>
      <c r="AU4" s="14"/>
      <c r="AV4" s="15" t="s">
        <v>27</v>
      </c>
      <c r="AW4" s="16" t="s">
        <v>2</v>
      </c>
      <c r="AX4" s="17" t="s">
        <v>3</v>
      </c>
      <c r="AY4" s="32" t="s">
        <v>6</v>
      </c>
      <c r="AZ4" s="14"/>
      <c r="BA4" s="15" t="s">
        <v>27</v>
      </c>
      <c r="BB4" s="16" t="s">
        <v>2</v>
      </c>
      <c r="BC4" s="17" t="s">
        <v>3</v>
      </c>
      <c r="BD4" s="14"/>
      <c r="BE4" s="32" t="s">
        <v>6</v>
      </c>
    </row>
    <row r="5" spans="1:58" s="2" customFormat="1" ht="12.75" customHeight="1" x14ac:dyDescent="0.2">
      <c r="A5" s="1"/>
      <c r="B5" s="21" t="s">
        <v>12</v>
      </c>
      <c r="C5" s="1"/>
      <c r="D5" s="24">
        <v>13</v>
      </c>
      <c r="E5" s="26">
        <f>14+1+1</f>
        <v>16</v>
      </c>
      <c r="F5" s="28">
        <f>11+1</f>
        <v>12</v>
      </c>
      <c r="G5" s="3"/>
      <c r="H5" s="24"/>
      <c r="I5" s="26"/>
      <c r="J5" s="28"/>
      <c r="K5" s="3"/>
      <c r="L5" s="24">
        <v>11</v>
      </c>
      <c r="M5" s="26">
        <v>12</v>
      </c>
      <c r="N5" s="28">
        <f>12+1</f>
        <v>13</v>
      </c>
      <c r="O5" s="3"/>
      <c r="P5" s="24">
        <v>12</v>
      </c>
      <c r="Q5" s="26">
        <f>13+1</f>
        <v>14</v>
      </c>
      <c r="R5" s="28">
        <v>12</v>
      </c>
      <c r="S5" s="3"/>
      <c r="T5" s="24">
        <v>10</v>
      </c>
      <c r="U5" s="26">
        <f>11+1</f>
        <v>12</v>
      </c>
      <c r="V5" s="28">
        <f>11+1</f>
        <v>12</v>
      </c>
      <c r="W5" s="3"/>
      <c r="X5" s="24"/>
      <c r="Y5" s="42"/>
      <c r="Z5" s="28"/>
      <c r="AA5" s="3"/>
      <c r="AB5" s="24"/>
      <c r="AC5" s="26"/>
      <c r="AD5" s="28"/>
      <c r="AE5" s="3"/>
      <c r="AF5" s="24"/>
      <c r="AG5" s="26"/>
      <c r="AH5" s="28"/>
      <c r="AJ5" s="24"/>
      <c r="AK5" s="26"/>
      <c r="AL5" s="28"/>
      <c r="AM5" s="3"/>
      <c r="AN5" s="24"/>
      <c r="AO5" s="26"/>
      <c r="AP5" s="28"/>
      <c r="AQ5" s="3"/>
      <c r="AR5" s="24"/>
      <c r="AS5" s="26"/>
      <c r="AT5" s="28"/>
      <c r="AU5" s="3"/>
      <c r="AV5" s="24"/>
      <c r="AW5" s="26"/>
      <c r="AX5" s="28"/>
      <c r="AY5" s="46">
        <f t="shared" ref="AY5:AY12" si="0">SUM(D5:AM5)</f>
        <v>149</v>
      </c>
      <c r="BA5" s="12">
        <v>0</v>
      </c>
      <c r="BB5" s="10">
        <v>0</v>
      </c>
      <c r="BC5" s="11">
        <v>0</v>
      </c>
      <c r="BE5" s="46">
        <f t="shared" ref="BE5:BE12" si="1">SUM(AY5-BA5-BB5-BC5)</f>
        <v>149</v>
      </c>
      <c r="BF5" s="2">
        <v>1</v>
      </c>
    </row>
    <row r="6" spans="1:58" x14ac:dyDescent="0.2">
      <c r="A6" s="2"/>
      <c r="B6" s="6" t="s">
        <v>14</v>
      </c>
      <c r="C6" s="4"/>
      <c r="D6" s="7">
        <v>11</v>
      </c>
      <c r="E6" s="8">
        <v>11</v>
      </c>
      <c r="F6" s="9">
        <f>13+1</f>
        <v>14</v>
      </c>
      <c r="G6" s="5"/>
      <c r="H6" s="7">
        <f>12+1</f>
        <v>13</v>
      </c>
      <c r="I6" s="8">
        <f>12+1+1</f>
        <v>14</v>
      </c>
      <c r="J6" s="9">
        <f>12+1+1</f>
        <v>14</v>
      </c>
      <c r="K6" s="3"/>
      <c r="L6" s="45">
        <v>1</v>
      </c>
      <c r="M6" s="34">
        <v>7</v>
      </c>
      <c r="N6" s="33">
        <v>8</v>
      </c>
      <c r="O6" s="3"/>
      <c r="P6" s="7">
        <v>11</v>
      </c>
      <c r="Q6" s="8">
        <f>14+1</f>
        <v>15</v>
      </c>
      <c r="R6" s="9">
        <v>13</v>
      </c>
      <c r="S6" s="3"/>
      <c r="T6" s="7">
        <v>8</v>
      </c>
      <c r="U6" s="8">
        <v>10</v>
      </c>
      <c r="V6" s="9">
        <v>9</v>
      </c>
      <c r="W6" s="3"/>
      <c r="X6" s="7"/>
      <c r="Y6" s="8"/>
      <c r="Z6" s="9"/>
      <c r="AA6" s="5"/>
      <c r="AB6" s="7"/>
      <c r="AC6" s="8"/>
      <c r="AD6" s="9"/>
      <c r="AE6" s="5"/>
      <c r="AF6" s="7"/>
      <c r="AG6" s="8"/>
      <c r="AH6" s="9"/>
      <c r="AI6" s="23"/>
      <c r="AJ6" s="7"/>
      <c r="AK6" s="8"/>
      <c r="AL6" s="9"/>
      <c r="AM6" s="5"/>
      <c r="AN6" s="7"/>
      <c r="AO6" s="8"/>
      <c r="AP6" s="9"/>
      <c r="AQ6" s="5"/>
      <c r="AR6" s="7"/>
      <c r="AS6" s="8"/>
      <c r="AT6" s="9"/>
      <c r="AU6" s="5"/>
      <c r="AV6" s="7"/>
      <c r="AW6" s="8"/>
      <c r="AX6" s="9"/>
      <c r="AY6" s="46">
        <f t="shared" si="0"/>
        <v>159</v>
      </c>
      <c r="AZ6" s="23"/>
      <c r="BA6" s="18">
        <v>1</v>
      </c>
      <c r="BB6" s="19">
        <v>7</v>
      </c>
      <c r="BC6" s="20">
        <v>8</v>
      </c>
      <c r="BD6" s="23"/>
      <c r="BE6" s="47">
        <f t="shared" si="1"/>
        <v>143</v>
      </c>
      <c r="BF6" s="2">
        <f>+BF5+1</f>
        <v>2</v>
      </c>
    </row>
    <row r="7" spans="1:58" x14ac:dyDescent="0.2">
      <c r="B7" s="6" t="s">
        <v>8</v>
      </c>
      <c r="C7" s="4"/>
      <c r="D7" s="7">
        <v>8</v>
      </c>
      <c r="E7" s="34">
        <v>8</v>
      </c>
      <c r="F7" s="9">
        <v>10</v>
      </c>
      <c r="G7" s="5"/>
      <c r="H7" s="7">
        <v>11</v>
      </c>
      <c r="I7" s="8">
        <v>11</v>
      </c>
      <c r="J7" s="9">
        <v>6</v>
      </c>
      <c r="K7" s="3"/>
      <c r="L7" s="7">
        <v>9</v>
      </c>
      <c r="M7" s="8">
        <v>10</v>
      </c>
      <c r="N7" s="9">
        <v>10</v>
      </c>
      <c r="O7" s="3"/>
      <c r="P7" s="44">
        <v>4</v>
      </c>
      <c r="Q7" s="8">
        <v>11</v>
      </c>
      <c r="R7" s="33">
        <v>1</v>
      </c>
      <c r="S7" s="3"/>
      <c r="T7" s="7">
        <f>11+1</f>
        <v>12</v>
      </c>
      <c r="U7" s="8">
        <f>8+1</f>
        <v>9</v>
      </c>
      <c r="V7" s="9">
        <f>10+1</f>
        <v>11</v>
      </c>
      <c r="W7" s="3"/>
      <c r="X7" s="7"/>
      <c r="Y7" s="8"/>
      <c r="Z7" s="9"/>
      <c r="AA7" s="5"/>
      <c r="AB7" s="7"/>
      <c r="AC7" s="8"/>
      <c r="AD7" s="9"/>
      <c r="AE7" s="5"/>
      <c r="AF7" s="7"/>
      <c r="AG7" s="8"/>
      <c r="AH7" s="9"/>
      <c r="AI7" s="23"/>
      <c r="AJ7" s="7"/>
      <c r="AK7" s="8"/>
      <c r="AL7" s="9"/>
      <c r="AM7" s="5"/>
      <c r="AN7" s="7"/>
      <c r="AO7" s="8"/>
      <c r="AP7" s="9"/>
      <c r="AQ7" s="5"/>
      <c r="AR7" s="7"/>
      <c r="AS7" s="8"/>
      <c r="AT7" s="9"/>
      <c r="AU7" s="5"/>
      <c r="AV7" s="7"/>
      <c r="AW7" s="8"/>
      <c r="AX7" s="9"/>
      <c r="AY7" s="46">
        <f t="shared" si="0"/>
        <v>131</v>
      </c>
      <c r="AZ7" s="23"/>
      <c r="BA7" s="18">
        <v>4</v>
      </c>
      <c r="BB7" s="19">
        <v>8</v>
      </c>
      <c r="BC7" s="20">
        <v>1</v>
      </c>
      <c r="BD7" s="23"/>
      <c r="BE7" s="47">
        <f t="shared" si="1"/>
        <v>118</v>
      </c>
      <c r="BF7" s="2">
        <f t="shared" ref="BF7:BF14" si="2">+BF6+1</f>
        <v>3</v>
      </c>
    </row>
    <row r="8" spans="1:58" x14ac:dyDescent="0.2">
      <c r="B8" s="6" t="s">
        <v>13</v>
      </c>
      <c r="C8" s="4"/>
      <c r="D8" s="7">
        <v>10</v>
      </c>
      <c r="E8" s="8">
        <v>10</v>
      </c>
      <c r="F8" s="9">
        <v>12</v>
      </c>
      <c r="G8" s="5"/>
      <c r="H8" s="44">
        <v>9</v>
      </c>
      <c r="I8" s="34">
        <v>1</v>
      </c>
      <c r="J8" s="9">
        <v>10</v>
      </c>
      <c r="K8" s="3"/>
      <c r="L8" s="7">
        <v>12</v>
      </c>
      <c r="M8" s="8">
        <v>11</v>
      </c>
      <c r="N8" s="9">
        <v>11</v>
      </c>
      <c r="O8" s="3"/>
      <c r="P8" s="7">
        <v>13</v>
      </c>
      <c r="Q8" s="8">
        <v>2</v>
      </c>
      <c r="R8" s="33">
        <v>5</v>
      </c>
      <c r="S8" s="3"/>
      <c r="T8" s="7">
        <v>9</v>
      </c>
      <c r="U8" s="8">
        <v>9</v>
      </c>
      <c r="V8" s="9">
        <v>8</v>
      </c>
      <c r="W8" s="3"/>
      <c r="X8" s="7"/>
      <c r="Y8" s="8"/>
      <c r="Z8" s="9"/>
      <c r="AA8" s="5"/>
      <c r="AB8" s="7"/>
      <c r="AC8" s="8"/>
      <c r="AD8" s="9"/>
      <c r="AE8" s="5"/>
      <c r="AF8" s="7"/>
      <c r="AG8" s="8"/>
      <c r="AH8" s="9"/>
      <c r="AI8" s="23"/>
      <c r="AJ8" s="7"/>
      <c r="AK8" s="8"/>
      <c r="AL8" s="9"/>
      <c r="AM8" s="5"/>
      <c r="AN8" s="7"/>
      <c r="AO8" s="8"/>
      <c r="AP8" s="9"/>
      <c r="AQ8" s="5"/>
      <c r="AR8" s="7"/>
      <c r="AS8" s="8"/>
      <c r="AT8" s="9"/>
      <c r="AU8" s="5"/>
      <c r="AV8" s="7"/>
      <c r="AW8" s="8"/>
      <c r="AX8" s="9"/>
      <c r="AY8" s="46">
        <f t="shared" si="0"/>
        <v>132</v>
      </c>
      <c r="AZ8" s="23"/>
      <c r="BA8" s="18">
        <v>9</v>
      </c>
      <c r="BB8" s="19">
        <v>1</v>
      </c>
      <c r="BC8" s="20">
        <v>5</v>
      </c>
      <c r="BD8" s="23"/>
      <c r="BE8" s="47">
        <f t="shared" si="1"/>
        <v>117</v>
      </c>
      <c r="BF8" s="2">
        <f t="shared" si="2"/>
        <v>4</v>
      </c>
    </row>
    <row r="9" spans="1:58" x14ac:dyDescent="0.2">
      <c r="B9" s="6" t="s">
        <v>11</v>
      </c>
      <c r="C9" s="4"/>
      <c r="D9" s="7">
        <v>12</v>
      </c>
      <c r="E9" s="8">
        <v>12</v>
      </c>
      <c r="F9" s="33">
        <v>0</v>
      </c>
      <c r="G9" s="5"/>
      <c r="H9" s="44">
        <v>6</v>
      </c>
      <c r="I9" s="8">
        <v>10</v>
      </c>
      <c r="J9" s="40">
        <v>4</v>
      </c>
      <c r="K9" s="3"/>
      <c r="L9" s="7">
        <v>10</v>
      </c>
      <c r="M9" s="8">
        <v>9</v>
      </c>
      <c r="N9" s="9">
        <v>9</v>
      </c>
      <c r="O9" s="3"/>
      <c r="P9" s="7">
        <f>14+1</f>
        <v>15</v>
      </c>
      <c r="Q9" s="8">
        <v>8</v>
      </c>
      <c r="R9" s="9">
        <f>11+1</f>
        <v>12</v>
      </c>
      <c r="S9" s="3"/>
      <c r="T9" s="7">
        <v>7</v>
      </c>
      <c r="U9" s="34">
        <v>7</v>
      </c>
      <c r="V9" s="9">
        <v>7</v>
      </c>
      <c r="W9" s="3"/>
      <c r="X9" s="7"/>
      <c r="Y9" s="8"/>
      <c r="Z9" s="9"/>
      <c r="AA9" s="5"/>
      <c r="AB9" s="7"/>
      <c r="AC9" s="8"/>
      <c r="AD9" s="9"/>
      <c r="AE9" s="5"/>
      <c r="AF9" s="7"/>
      <c r="AG9" s="8"/>
      <c r="AH9" s="9"/>
      <c r="AI9" s="23"/>
      <c r="AJ9" s="7"/>
      <c r="AK9" s="8"/>
      <c r="AL9" s="9"/>
      <c r="AM9" s="5"/>
      <c r="AN9" s="7"/>
      <c r="AO9" s="8"/>
      <c r="AP9" s="9"/>
      <c r="AQ9" s="5"/>
      <c r="AR9" s="7"/>
      <c r="AS9" s="8"/>
      <c r="AT9" s="9"/>
      <c r="AU9" s="5"/>
      <c r="AV9" s="7"/>
      <c r="AW9" s="8"/>
      <c r="AX9" s="9"/>
      <c r="AY9" s="46">
        <f t="shared" si="0"/>
        <v>128</v>
      </c>
      <c r="AZ9" s="23"/>
      <c r="BA9" s="18">
        <v>6</v>
      </c>
      <c r="BB9" s="19">
        <v>7</v>
      </c>
      <c r="BC9" s="20">
        <v>0</v>
      </c>
      <c r="BD9" s="23"/>
      <c r="BE9" s="47">
        <f t="shared" si="1"/>
        <v>115</v>
      </c>
      <c r="BF9" s="2">
        <f t="shared" si="2"/>
        <v>5</v>
      </c>
    </row>
    <row r="10" spans="1:58" x14ac:dyDescent="0.2">
      <c r="B10" s="6" t="s">
        <v>1</v>
      </c>
      <c r="C10" s="4"/>
      <c r="D10" s="7">
        <v>9</v>
      </c>
      <c r="E10" s="8">
        <v>9</v>
      </c>
      <c r="F10" s="9">
        <v>8</v>
      </c>
      <c r="G10" s="5"/>
      <c r="H10" s="7">
        <v>10</v>
      </c>
      <c r="I10" s="8">
        <v>2</v>
      </c>
      <c r="J10" s="9">
        <v>7</v>
      </c>
      <c r="K10" s="3"/>
      <c r="L10" s="7"/>
      <c r="M10" s="8"/>
      <c r="N10" s="9"/>
      <c r="O10" s="3"/>
      <c r="P10" s="7">
        <v>7</v>
      </c>
      <c r="Q10" s="8">
        <v>12</v>
      </c>
      <c r="R10" s="9">
        <v>10</v>
      </c>
      <c r="S10" s="3"/>
      <c r="T10" s="7">
        <v>3</v>
      </c>
      <c r="U10" s="8">
        <v>3</v>
      </c>
      <c r="V10" s="9">
        <v>1</v>
      </c>
      <c r="W10" s="3"/>
      <c r="X10" s="7"/>
      <c r="Y10" s="8"/>
      <c r="Z10" s="9"/>
      <c r="AA10" s="5"/>
      <c r="AB10" s="7"/>
      <c r="AC10" s="8"/>
      <c r="AD10" s="9"/>
      <c r="AE10" s="5"/>
      <c r="AF10" s="7"/>
      <c r="AG10" s="8"/>
      <c r="AH10" s="9"/>
      <c r="AI10" s="23"/>
      <c r="AJ10" s="7"/>
      <c r="AK10" s="8"/>
      <c r="AL10" s="9"/>
      <c r="AM10" s="5"/>
      <c r="AN10" s="7"/>
      <c r="AO10" s="8"/>
      <c r="AP10" s="9"/>
      <c r="AQ10" s="5"/>
      <c r="AR10" s="7"/>
      <c r="AS10" s="8"/>
      <c r="AT10" s="9"/>
      <c r="AU10" s="5"/>
      <c r="AV10" s="7"/>
      <c r="AW10" s="8"/>
      <c r="AX10" s="9"/>
      <c r="AY10" s="46">
        <f t="shared" si="0"/>
        <v>81</v>
      </c>
      <c r="AZ10" s="23"/>
      <c r="BA10" s="18">
        <v>0</v>
      </c>
      <c r="BB10" s="19">
        <v>0</v>
      </c>
      <c r="BC10" s="20">
        <v>0</v>
      </c>
      <c r="BD10" s="23"/>
      <c r="BE10" s="47">
        <f t="shared" si="1"/>
        <v>81</v>
      </c>
      <c r="BF10" s="2">
        <f t="shared" si="2"/>
        <v>6</v>
      </c>
    </row>
    <row r="11" spans="1:58" x14ac:dyDescent="0.2">
      <c r="B11" s="6" t="s">
        <v>0</v>
      </c>
      <c r="C11" s="4"/>
      <c r="D11" s="7">
        <f>14+1</f>
        <v>15</v>
      </c>
      <c r="E11" s="8">
        <v>13</v>
      </c>
      <c r="F11" s="9">
        <v>7</v>
      </c>
      <c r="G11" s="5"/>
      <c r="H11" s="7"/>
      <c r="I11" s="8"/>
      <c r="J11" s="9"/>
      <c r="K11" s="3"/>
      <c r="L11" s="7">
        <f>13+1</f>
        <v>14</v>
      </c>
      <c r="M11" s="8">
        <f>13+1+1</f>
        <v>15</v>
      </c>
      <c r="N11" s="9">
        <f>13+1</f>
        <v>14</v>
      </c>
      <c r="O11" s="3"/>
      <c r="P11" s="7"/>
      <c r="Q11" s="8"/>
      <c r="R11" s="9"/>
      <c r="S11" s="3"/>
      <c r="T11" s="7"/>
      <c r="U11" s="8"/>
      <c r="V11" s="9"/>
      <c r="W11" s="3"/>
      <c r="X11" s="7"/>
      <c r="Y11" s="8"/>
      <c r="Z11" s="9"/>
      <c r="AA11" s="5"/>
      <c r="AB11" s="7"/>
      <c r="AC11" s="8"/>
      <c r="AD11" s="9"/>
      <c r="AE11" s="5"/>
      <c r="AF11" s="7"/>
      <c r="AG11" s="8"/>
      <c r="AH11" s="9"/>
      <c r="AI11" s="23"/>
      <c r="AJ11" s="7"/>
      <c r="AK11" s="8"/>
      <c r="AL11" s="9"/>
      <c r="AM11" s="5"/>
      <c r="AN11" s="7"/>
      <c r="AO11" s="8"/>
      <c r="AP11" s="9"/>
      <c r="AQ11" s="5"/>
      <c r="AR11" s="7"/>
      <c r="AS11" s="8"/>
      <c r="AT11" s="9"/>
      <c r="AU11" s="5"/>
      <c r="AV11" s="7"/>
      <c r="AW11" s="8"/>
      <c r="AX11" s="9"/>
      <c r="AY11" s="46">
        <f t="shared" si="0"/>
        <v>78</v>
      </c>
      <c r="AZ11" s="23"/>
      <c r="BA11" s="18">
        <v>0</v>
      </c>
      <c r="BB11" s="19">
        <v>0</v>
      </c>
      <c r="BC11" s="20">
        <v>0</v>
      </c>
      <c r="BD11" s="23"/>
      <c r="BE11" s="47">
        <f t="shared" si="1"/>
        <v>78</v>
      </c>
      <c r="BF11" s="2">
        <f t="shared" si="2"/>
        <v>7</v>
      </c>
    </row>
    <row r="12" spans="1:58" x14ac:dyDescent="0.2">
      <c r="B12" s="6" t="s">
        <v>16</v>
      </c>
      <c r="C12" s="4"/>
      <c r="D12" s="7">
        <v>3</v>
      </c>
      <c r="E12" s="8">
        <v>5</v>
      </c>
      <c r="F12" s="9">
        <v>9</v>
      </c>
      <c r="G12" s="5"/>
      <c r="H12" s="7">
        <v>5</v>
      </c>
      <c r="I12" s="8">
        <v>7</v>
      </c>
      <c r="J12" s="9">
        <v>8</v>
      </c>
      <c r="K12" s="3"/>
      <c r="L12" s="7"/>
      <c r="M12" s="8"/>
      <c r="N12" s="9"/>
      <c r="O12" s="3"/>
      <c r="P12" s="7">
        <v>9</v>
      </c>
      <c r="Q12" s="8">
        <v>6</v>
      </c>
      <c r="R12" s="9">
        <v>9</v>
      </c>
      <c r="S12" s="3"/>
      <c r="T12" s="7">
        <v>6</v>
      </c>
      <c r="U12" s="8">
        <v>6</v>
      </c>
      <c r="V12" s="9">
        <v>5</v>
      </c>
      <c r="W12" s="3"/>
      <c r="X12" s="7"/>
      <c r="Y12" s="8"/>
      <c r="Z12" s="9"/>
      <c r="AA12" s="5"/>
      <c r="AB12" s="7"/>
      <c r="AC12" s="8"/>
      <c r="AD12" s="9"/>
      <c r="AE12" s="5"/>
      <c r="AF12" s="7"/>
      <c r="AG12" s="8"/>
      <c r="AH12" s="9"/>
      <c r="AI12" s="23"/>
      <c r="AJ12" s="7"/>
      <c r="AK12" s="8"/>
      <c r="AL12" s="9"/>
      <c r="AM12" s="5"/>
      <c r="AN12" s="7"/>
      <c r="AO12" s="8"/>
      <c r="AP12" s="9"/>
      <c r="AQ12" s="5"/>
      <c r="AR12" s="7"/>
      <c r="AS12" s="8"/>
      <c r="AT12" s="9"/>
      <c r="AU12" s="5"/>
      <c r="AV12" s="7"/>
      <c r="AW12" s="8"/>
      <c r="AX12" s="9"/>
      <c r="AY12" s="46">
        <f t="shared" si="0"/>
        <v>78</v>
      </c>
      <c r="AZ12" s="23"/>
      <c r="BA12" s="18">
        <v>0</v>
      </c>
      <c r="BB12" s="19">
        <v>0</v>
      </c>
      <c r="BC12" s="20">
        <v>0</v>
      </c>
      <c r="BD12" s="23"/>
      <c r="BE12" s="47">
        <f t="shared" si="1"/>
        <v>78</v>
      </c>
      <c r="BF12" s="2">
        <f t="shared" si="2"/>
        <v>8</v>
      </c>
    </row>
    <row r="13" spans="1:58" x14ac:dyDescent="0.2">
      <c r="B13" s="6" t="s">
        <v>15</v>
      </c>
      <c r="C13" s="4"/>
      <c r="D13" s="7"/>
      <c r="E13" s="8"/>
      <c r="F13" s="9"/>
      <c r="G13" s="5"/>
      <c r="H13" s="7"/>
      <c r="I13" s="8"/>
      <c r="J13" s="9"/>
      <c r="K13" s="3"/>
      <c r="L13" s="7">
        <v>8</v>
      </c>
      <c r="M13" s="8">
        <v>8</v>
      </c>
      <c r="N13" s="9">
        <v>7</v>
      </c>
      <c r="O13" s="3"/>
      <c r="P13" s="7"/>
      <c r="Q13" s="8"/>
      <c r="R13" s="9"/>
      <c r="S13" s="3"/>
      <c r="T13" s="7"/>
      <c r="U13" s="8"/>
      <c r="V13" s="9"/>
      <c r="W13" s="3"/>
      <c r="X13" s="7"/>
      <c r="Y13" s="8"/>
      <c r="Z13" s="9"/>
      <c r="AA13" s="5"/>
      <c r="AB13" s="7"/>
      <c r="AC13" s="8"/>
      <c r="AD13" s="9"/>
      <c r="AE13" s="5"/>
      <c r="AF13" s="7"/>
      <c r="AG13" s="8"/>
      <c r="AH13" s="9"/>
      <c r="AI13" s="23"/>
      <c r="AJ13" s="7"/>
      <c r="AK13" s="8"/>
      <c r="AL13" s="9"/>
      <c r="AM13" s="5"/>
      <c r="AN13" s="7"/>
      <c r="AO13" s="8"/>
      <c r="AP13" s="9"/>
      <c r="AQ13" s="5"/>
      <c r="AR13" s="7"/>
      <c r="AS13" s="8"/>
      <c r="AT13" s="9"/>
      <c r="AU13" s="5"/>
      <c r="AV13" s="7"/>
      <c r="AW13" s="8"/>
      <c r="AX13" s="9"/>
      <c r="AY13" s="46">
        <f t="shared" ref="AY13:AY14" si="3">SUM(D13:AM13)</f>
        <v>23</v>
      </c>
      <c r="AZ13" s="23"/>
      <c r="BA13" s="18">
        <v>0</v>
      </c>
      <c r="BB13" s="19">
        <v>0</v>
      </c>
      <c r="BC13" s="20">
        <v>0</v>
      </c>
      <c r="BD13" s="23"/>
      <c r="BE13" s="47">
        <f t="shared" ref="BE13:BE14" si="4">SUM(AY13-BA13-BB13-BC13)</f>
        <v>23</v>
      </c>
      <c r="BF13" s="2">
        <f t="shared" si="2"/>
        <v>9</v>
      </c>
    </row>
    <row r="14" spans="1:58" x14ac:dyDescent="0.2">
      <c r="B14" s="6" t="s">
        <v>46</v>
      </c>
      <c r="C14" s="4"/>
      <c r="D14" s="7"/>
      <c r="E14" s="8"/>
      <c r="F14" s="9"/>
      <c r="G14" s="5"/>
      <c r="H14" s="7"/>
      <c r="I14" s="8"/>
      <c r="J14" s="9"/>
      <c r="K14" s="3"/>
      <c r="L14" s="7"/>
      <c r="M14" s="8"/>
      <c r="N14" s="9"/>
      <c r="O14" s="3"/>
      <c r="P14" s="7">
        <v>3</v>
      </c>
      <c r="Q14" s="8">
        <v>5</v>
      </c>
      <c r="R14" s="9">
        <v>4</v>
      </c>
      <c r="S14" s="3"/>
      <c r="T14" s="7"/>
      <c r="U14" s="8"/>
      <c r="V14" s="9"/>
      <c r="W14" s="3"/>
      <c r="X14" s="7"/>
      <c r="Y14" s="8"/>
      <c r="Z14" s="9"/>
      <c r="AA14" s="5"/>
      <c r="AB14" s="7"/>
      <c r="AC14" s="8"/>
      <c r="AD14" s="9"/>
      <c r="AE14" s="5"/>
      <c r="AF14" s="7"/>
      <c r="AG14" s="8"/>
      <c r="AH14" s="9"/>
      <c r="AI14" s="23"/>
      <c r="AJ14" s="7"/>
      <c r="AK14" s="8"/>
      <c r="AL14" s="9"/>
      <c r="AM14" s="5"/>
      <c r="AN14" s="7"/>
      <c r="AO14" s="8"/>
      <c r="AP14" s="9"/>
      <c r="AQ14" s="5"/>
      <c r="AR14" s="7"/>
      <c r="AS14" s="8"/>
      <c r="AT14" s="9"/>
      <c r="AU14" s="5"/>
      <c r="AV14" s="7"/>
      <c r="AW14" s="8"/>
      <c r="AX14" s="9"/>
      <c r="AY14" s="46">
        <f t="shared" si="3"/>
        <v>12</v>
      </c>
      <c r="AZ14" s="23"/>
      <c r="BA14" s="18">
        <v>0</v>
      </c>
      <c r="BB14" s="19">
        <v>0</v>
      </c>
      <c r="BC14" s="20">
        <v>0</v>
      </c>
      <c r="BD14" s="23"/>
      <c r="BE14" s="47">
        <f t="shared" si="4"/>
        <v>12</v>
      </c>
      <c r="BF14" s="2">
        <f t="shared" si="2"/>
        <v>10</v>
      </c>
    </row>
    <row r="15" spans="1:58" x14ac:dyDescent="0.2">
      <c r="B15" s="6" t="s">
        <v>9</v>
      </c>
      <c r="C15" s="4"/>
      <c r="D15" s="7"/>
      <c r="E15" s="8"/>
      <c r="F15" s="9"/>
      <c r="G15" s="5"/>
      <c r="H15" s="7"/>
      <c r="I15" s="8"/>
      <c r="J15" s="9"/>
      <c r="K15" s="3"/>
      <c r="L15" s="7"/>
      <c r="M15" s="8"/>
      <c r="N15" s="9"/>
      <c r="O15" s="3"/>
      <c r="P15" s="7"/>
      <c r="Q15" s="8"/>
      <c r="R15" s="9"/>
      <c r="S15" s="3"/>
      <c r="T15" s="7"/>
      <c r="U15" s="8"/>
      <c r="V15" s="9"/>
      <c r="W15" s="3"/>
      <c r="X15" s="7"/>
      <c r="Y15" s="8"/>
      <c r="Z15" s="9"/>
      <c r="AA15" s="5"/>
      <c r="AB15" s="7"/>
      <c r="AC15" s="8"/>
      <c r="AD15" s="9"/>
      <c r="AE15" s="5"/>
      <c r="AF15" s="7"/>
      <c r="AG15" s="8"/>
      <c r="AH15" s="9"/>
      <c r="AI15" s="23"/>
      <c r="AJ15" s="7"/>
      <c r="AK15" s="8"/>
      <c r="AL15" s="9"/>
      <c r="AM15" s="5"/>
      <c r="AN15" s="7"/>
      <c r="AO15" s="8"/>
      <c r="AP15" s="9"/>
      <c r="AQ15" s="5"/>
      <c r="AR15" s="7"/>
      <c r="AS15" s="8"/>
      <c r="AT15" s="9"/>
      <c r="AU15" s="5"/>
      <c r="AV15" s="7"/>
      <c r="AW15" s="8"/>
      <c r="AX15" s="9"/>
      <c r="AY15" s="46"/>
      <c r="AZ15" s="23"/>
      <c r="BA15" s="18"/>
      <c r="BB15" s="19"/>
      <c r="BC15" s="20"/>
      <c r="BD15" s="23"/>
      <c r="BE15" s="47"/>
    </row>
    <row r="16" spans="1:58" x14ac:dyDescent="0.2">
      <c r="B16" s="6"/>
      <c r="C16" s="4"/>
      <c r="D16" s="7"/>
      <c r="E16" s="8"/>
      <c r="F16" s="9"/>
      <c r="G16" s="5"/>
      <c r="H16" s="7"/>
      <c r="I16" s="8"/>
      <c r="J16" s="9"/>
      <c r="K16" s="3"/>
      <c r="L16" s="7"/>
      <c r="M16" s="8"/>
      <c r="N16" s="9"/>
      <c r="O16" s="3"/>
      <c r="P16" s="7"/>
      <c r="Q16" s="8"/>
      <c r="R16" s="9"/>
      <c r="S16" s="3"/>
      <c r="T16" s="7"/>
      <c r="U16" s="8"/>
      <c r="V16" s="9"/>
      <c r="W16" s="3"/>
      <c r="X16" s="7"/>
      <c r="Y16" s="8"/>
      <c r="Z16" s="9"/>
      <c r="AA16" s="5"/>
      <c r="AB16" s="7"/>
      <c r="AC16" s="8"/>
      <c r="AD16" s="9"/>
      <c r="AE16" s="5"/>
      <c r="AF16" s="7"/>
      <c r="AG16" s="8"/>
      <c r="AH16" s="9"/>
      <c r="AI16" s="23"/>
      <c r="AJ16" s="7"/>
      <c r="AK16" s="8"/>
      <c r="AL16" s="9"/>
      <c r="AM16" s="5"/>
      <c r="AN16" s="7"/>
      <c r="AO16" s="8"/>
      <c r="AP16" s="9"/>
      <c r="AQ16" s="5"/>
      <c r="AR16" s="7"/>
      <c r="AS16" s="8"/>
      <c r="AT16" s="9"/>
      <c r="AU16" s="5"/>
      <c r="AV16" s="7"/>
      <c r="AW16" s="8"/>
      <c r="AX16" s="9"/>
      <c r="AY16" s="46">
        <f t="shared" ref="AY16:AY31" si="5">SUM(D16:AM16)</f>
        <v>0</v>
      </c>
      <c r="AZ16" s="23"/>
      <c r="BA16" s="18"/>
      <c r="BB16" s="19"/>
      <c r="BC16" s="20"/>
      <c r="BD16" s="23"/>
      <c r="BE16" s="47">
        <f t="shared" ref="BE16:BE18" si="6">SUM(AY16-BA16-BB16-BC16)</f>
        <v>0</v>
      </c>
    </row>
    <row r="17" spans="2:57" x14ac:dyDescent="0.2">
      <c r="B17" s="35" t="s">
        <v>26</v>
      </c>
      <c r="C17" s="4"/>
      <c r="D17" s="7"/>
      <c r="E17" s="8"/>
      <c r="F17" s="9"/>
      <c r="G17" s="5"/>
      <c r="H17" s="7"/>
      <c r="I17" s="8"/>
      <c r="J17" s="9"/>
      <c r="K17" s="3"/>
      <c r="L17" s="7"/>
      <c r="M17" s="8"/>
      <c r="N17" s="9"/>
      <c r="O17" s="3"/>
      <c r="P17" s="7"/>
      <c r="Q17" s="8"/>
      <c r="R17" s="9"/>
      <c r="S17" s="3"/>
      <c r="T17" s="7"/>
      <c r="U17" s="8"/>
      <c r="V17" s="9"/>
      <c r="W17" s="3"/>
      <c r="X17" s="7"/>
      <c r="Y17" s="8"/>
      <c r="Z17" s="9"/>
      <c r="AA17" s="5"/>
      <c r="AB17" s="7"/>
      <c r="AC17" s="8"/>
      <c r="AD17" s="9"/>
      <c r="AE17" s="5"/>
      <c r="AF17" s="7"/>
      <c r="AG17" s="8"/>
      <c r="AH17" s="9"/>
      <c r="AI17" s="23"/>
      <c r="AJ17" s="7"/>
      <c r="AK17" s="8"/>
      <c r="AL17" s="9"/>
      <c r="AM17" s="5"/>
      <c r="AN17" s="7"/>
      <c r="AO17" s="8"/>
      <c r="AP17" s="9"/>
      <c r="AQ17" s="5"/>
      <c r="AR17" s="7"/>
      <c r="AS17" s="8"/>
      <c r="AT17" s="9"/>
      <c r="AU17" s="5"/>
      <c r="AV17" s="7"/>
      <c r="AW17" s="8"/>
      <c r="AX17" s="9"/>
      <c r="AY17" s="46">
        <f t="shared" si="5"/>
        <v>0</v>
      </c>
      <c r="AZ17" s="23"/>
      <c r="BA17" s="18"/>
      <c r="BB17" s="19"/>
      <c r="BC17" s="20"/>
      <c r="BD17" s="23"/>
      <c r="BE17" s="47">
        <f t="shared" si="6"/>
        <v>0</v>
      </c>
    </row>
    <row r="18" spans="2:57" x14ac:dyDescent="0.2">
      <c r="B18" s="6"/>
      <c r="C18" s="4"/>
      <c r="D18" s="7"/>
      <c r="E18" s="8"/>
      <c r="F18" s="9"/>
      <c r="G18" s="5"/>
      <c r="H18" s="7"/>
      <c r="I18" s="8"/>
      <c r="J18" s="9"/>
      <c r="K18" s="3"/>
      <c r="L18" s="7"/>
      <c r="M18" s="8"/>
      <c r="N18" s="9"/>
      <c r="O18" s="3"/>
      <c r="P18" s="7"/>
      <c r="Q18" s="8"/>
      <c r="R18" s="9"/>
      <c r="S18" s="3"/>
      <c r="T18" s="7"/>
      <c r="U18" s="8"/>
      <c r="V18" s="9"/>
      <c r="W18" s="3"/>
      <c r="X18" s="7"/>
      <c r="Y18" s="8"/>
      <c r="Z18" s="9"/>
      <c r="AA18" s="5"/>
      <c r="AB18" s="7"/>
      <c r="AC18" s="8"/>
      <c r="AD18" s="9"/>
      <c r="AE18" s="5"/>
      <c r="AF18" s="7"/>
      <c r="AG18" s="8"/>
      <c r="AH18" s="9"/>
      <c r="AI18" s="23"/>
      <c r="AJ18" s="7"/>
      <c r="AK18" s="8"/>
      <c r="AL18" s="9"/>
      <c r="AM18" s="5"/>
      <c r="AN18" s="7"/>
      <c r="AO18" s="8"/>
      <c r="AP18" s="9"/>
      <c r="AQ18" s="5"/>
      <c r="AR18" s="7"/>
      <c r="AS18" s="8"/>
      <c r="AT18" s="9"/>
      <c r="AU18" s="5"/>
      <c r="AV18" s="7"/>
      <c r="AW18" s="8"/>
      <c r="AX18" s="9"/>
      <c r="AY18" s="46">
        <f t="shared" si="5"/>
        <v>0</v>
      </c>
      <c r="AZ18" s="23"/>
      <c r="BA18" s="18"/>
      <c r="BB18" s="19"/>
      <c r="BC18" s="20"/>
      <c r="BD18" s="23"/>
      <c r="BE18" s="47">
        <f t="shared" si="6"/>
        <v>0</v>
      </c>
    </row>
    <row r="19" spans="2:57" x14ac:dyDescent="0.2">
      <c r="B19" s="6" t="s">
        <v>19</v>
      </c>
      <c r="C19" s="4"/>
      <c r="D19" s="44">
        <v>4</v>
      </c>
      <c r="E19" s="8">
        <v>4</v>
      </c>
      <c r="F19" s="9">
        <v>4</v>
      </c>
      <c r="G19" s="5"/>
      <c r="H19" s="7">
        <v>7</v>
      </c>
      <c r="I19" s="8">
        <v>8</v>
      </c>
      <c r="J19" s="9">
        <v>9</v>
      </c>
      <c r="K19" s="3"/>
      <c r="L19" s="7">
        <v>6</v>
      </c>
      <c r="M19" s="34">
        <v>1</v>
      </c>
      <c r="N19" s="9">
        <f>6+1+1</f>
        <v>8</v>
      </c>
      <c r="O19" s="3"/>
      <c r="P19" s="7">
        <v>6</v>
      </c>
      <c r="Q19" s="8">
        <v>7</v>
      </c>
      <c r="R19" s="9">
        <v>8</v>
      </c>
      <c r="S19" s="3"/>
      <c r="T19" s="7">
        <v>4</v>
      </c>
      <c r="U19" s="8">
        <v>2</v>
      </c>
      <c r="V19" s="33">
        <v>3</v>
      </c>
      <c r="W19" s="3"/>
      <c r="X19" s="7"/>
      <c r="Y19" s="8"/>
      <c r="Z19" s="9"/>
      <c r="AA19" s="5"/>
      <c r="AB19" s="7"/>
      <c r="AC19" s="8"/>
      <c r="AD19" s="9"/>
      <c r="AE19" s="5"/>
      <c r="AF19" s="7"/>
      <c r="AG19" s="8"/>
      <c r="AH19" s="9"/>
      <c r="AI19" s="23"/>
      <c r="AJ19" s="7"/>
      <c r="AK19" s="8"/>
      <c r="AL19" s="9"/>
      <c r="AM19" s="5"/>
      <c r="AN19" s="7"/>
      <c r="AO19" s="8"/>
      <c r="AP19" s="9"/>
      <c r="AQ19" s="5"/>
      <c r="AR19" s="7"/>
      <c r="AS19" s="8"/>
      <c r="AT19" s="9"/>
      <c r="AU19" s="5"/>
      <c r="AV19" s="7"/>
      <c r="AW19" s="8"/>
      <c r="AX19" s="9"/>
      <c r="AY19" s="46">
        <f t="shared" ref="AY19:AY25" si="7">SUM(D19:AM19)</f>
        <v>81</v>
      </c>
      <c r="AZ19" s="23"/>
      <c r="BA19" s="18">
        <v>4</v>
      </c>
      <c r="BB19" s="19">
        <v>1</v>
      </c>
      <c r="BC19" s="20">
        <v>3</v>
      </c>
      <c r="BD19" s="23"/>
      <c r="BE19" s="47">
        <f t="shared" ref="BE19:BE25" si="8">SUM(AY19-BA19-BB19-BC19)</f>
        <v>73</v>
      </c>
    </row>
    <row r="20" spans="2:57" x14ac:dyDescent="0.2">
      <c r="B20" s="6" t="s">
        <v>24</v>
      </c>
      <c r="C20" s="4"/>
      <c r="D20" s="7">
        <f>7+1</f>
        <v>8</v>
      </c>
      <c r="E20" s="8">
        <v>2</v>
      </c>
      <c r="F20" s="9">
        <v>5</v>
      </c>
      <c r="G20" s="5"/>
      <c r="H20" s="7">
        <f>8+1</f>
        <v>9</v>
      </c>
      <c r="I20" s="8">
        <f>9+1+1</f>
        <v>11</v>
      </c>
      <c r="J20" s="9">
        <f>11+1+1</f>
        <v>13</v>
      </c>
      <c r="K20" s="3"/>
      <c r="L20" s="7"/>
      <c r="M20" s="8"/>
      <c r="N20" s="9"/>
      <c r="O20" s="3"/>
      <c r="P20" s="7">
        <f>10+1</f>
        <v>11</v>
      </c>
      <c r="Q20" s="8">
        <f>10+1+1</f>
        <v>12</v>
      </c>
      <c r="R20" s="9">
        <v>0</v>
      </c>
      <c r="S20" s="3"/>
      <c r="T20" s="7"/>
      <c r="U20" s="34"/>
      <c r="V20" s="33"/>
      <c r="W20" s="3"/>
      <c r="X20" s="7"/>
      <c r="Y20" s="8"/>
      <c r="Z20" s="9"/>
      <c r="AA20" s="5"/>
      <c r="AB20" s="7"/>
      <c r="AC20" s="8"/>
      <c r="AD20" s="9"/>
      <c r="AE20" s="5"/>
      <c r="AF20" s="7"/>
      <c r="AG20" s="8"/>
      <c r="AH20" s="9"/>
      <c r="AI20" s="23"/>
      <c r="AJ20" s="7"/>
      <c r="AK20" s="8"/>
      <c r="AL20" s="9"/>
      <c r="AM20" s="5"/>
      <c r="AN20" s="7"/>
      <c r="AO20" s="8"/>
      <c r="AP20" s="9"/>
      <c r="AQ20" s="5"/>
      <c r="AR20" s="7"/>
      <c r="AS20" s="8"/>
      <c r="AT20" s="9"/>
      <c r="AU20" s="5"/>
      <c r="AV20" s="7"/>
      <c r="AW20" s="8"/>
      <c r="AX20" s="9"/>
      <c r="AY20" s="46">
        <f t="shared" si="7"/>
        <v>71</v>
      </c>
      <c r="AZ20" s="23"/>
      <c r="BA20" s="18">
        <v>0</v>
      </c>
      <c r="BB20" s="19">
        <v>0</v>
      </c>
      <c r="BC20" s="20">
        <v>0</v>
      </c>
      <c r="BD20" s="23"/>
      <c r="BE20" s="47">
        <f t="shared" si="8"/>
        <v>71</v>
      </c>
    </row>
    <row r="21" spans="2:57" x14ac:dyDescent="0.2">
      <c r="B21" s="6" t="s">
        <v>37</v>
      </c>
      <c r="C21" s="4"/>
      <c r="D21" s="7">
        <f>6</f>
        <v>6</v>
      </c>
      <c r="E21" s="8">
        <v>6</v>
      </c>
      <c r="F21" s="9">
        <v>1</v>
      </c>
      <c r="G21" s="5"/>
      <c r="H21" s="7">
        <v>4</v>
      </c>
      <c r="I21" s="8">
        <v>6</v>
      </c>
      <c r="J21" s="9">
        <v>2</v>
      </c>
      <c r="K21" s="3"/>
      <c r="L21" s="44">
        <v>3</v>
      </c>
      <c r="M21" s="34">
        <v>4</v>
      </c>
      <c r="N21" s="33">
        <v>1</v>
      </c>
      <c r="O21" s="3"/>
      <c r="P21" s="7">
        <v>5</v>
      </c>
      <c r="Q21" s="8">
        <v>9</v>
      </c>
      <c r="R21" s="9">
        <v>6</v>
      </c>
      <c r="S21" s="3"/>
      <c r="T21" s="7">
        <f>5+1</f>
        <v>6</v>
      </c>
      <c r="U21" s="8">
        <f>4+1</f>
        <v>5</v>
      </c>
      <c r="V21" s="9">
        <v>4</v>
      </c>
      <c r="W21" s="3"/>
      <c r="X21" s="7"/>
      <c r="Y21" s="8"/>
      <c r="Z21" s="9"/>
      <c r="AA21" s="5"/>
      <c r="AB21" s="7"/>
      <c r="AC21" s="8"/>
      <c r="AD21" s="9"/>
      <c r="AE21" s="5"/>
      <c r="AF21" s="7"/>
      <c r="AG21" s="8"/>
      <c r="AH21" s="9"/>
      <c r="AI21" s="23"/>
      <c r="AJ21" s="7"/>
      <c r="AK21" s="8"/>
      <c r="AL21" s="9"/>
      <c r="AM21" s="5"/>
      <c r="AN21" s="7"/>
      <c r="AO21" s="8"/>
      <c r="AP21" s="9"/>
      <c r="AQ21" s="5"/>
      <c r="AR21" s="7"/>
      <c r="AS21" s="8"/>
      <c r="AT21" s="9"/>
      <c r="AU21" s="5"/>
      <c r="AV21" s="7"/>
      <c r="AW21" s="8"/>
      <c r="AX21" s="9"/>
      <c r="AY21" s="46">
        <f t="shared" si="7"/>
        <v>68</v>
      </c>
      <c r="AZ21" s="23"/>
      <c r="BA21" s="18">
        <v>3</v>
      </c>
      <c r="BB21" s="19">
        <v>4</v>
      </c>
      <c r="BC21" s="20">
        <v>1</v>
      </c>
      <c r="BD21" s="23"/>
      <c r="BE21" s="47">
        <f t="shared" si="8"/>
        <v>60</v>
      </c>
    </row>
    <row r="22" spans="2:57" x14ac:dyDescent="0.2">
      <c r="B22" s="6" t="s">
        <v>44</v>
      </c>
      <c r="C22" s="4"/>
      <c r="D22" s="7"/>
      <c r="E22" s="8"/>
      <c r="F22" s="9"/>
      <c r="G22" s="5"/>
      <c r="H22" s="7">
        <v>3</v>
      </c>
      <c r="I22" s="8">
        <v>5</v>
      </c>
      <c r="J22" s="9">
        <v>1</v>
      </c>
      <c r="K22" s="3"/>
      <c r="L22" s="7">
        <v>7</v>
      </c>
      <c r="M22" s="8">
        <f>6+1+1</f>
        <v>8</v>
      </c>
      <c r="N22" s="9">
        <v>3</v>
      </c>
      <c r="O22" s="3"/>
      <c r="P22" s="7">
        <v>8</v>
      </c>
      <c r="Q22" s="8">
        <v>1</v>
      </c>
      <c r="R22" s="9">
        <f>7+1</f>
        <v>8</v>
      </c>
      <c r="S22" s="3"/>
      <c r="T22" s="7">
        <v>2</v>
      </c>
      <c r="U22" s="8">
        <f>5+1</f>
        <v>6</v>
      </c>
      <c r="V22" s="9">
        <f>6+1+1</f>
        <v>8</v>
      </c>
      <c r="W22" s="3"/>
      <c r="X22" s="7"/>
      <c r="Y22" s="8"/>
      <c r="Z22" s="9"/>
      <c r="AA22" s="5"/>
      <c r="AB22" s="7"/>
      <c r="AC22" s="8"/>
      <c r="AD22" s="9"/>
      <c r="AE22" s="5"/>
      <c r="AF22" s="7"/>
      <c r="AG22" s="8"/>
      <c r="AH22" s="9"/>
      <c r="AI22" s="23"/>
      <c r="AJ22" s="7"/>
      <c r="AK22" s="8"/>
      <c r="AL22" s="9"/>
      <c r="AM22" s="5"/>
      <c r="AN22" s="7"/>
      <c r="AO22" s="8"/>
      <c r="AP22" s="9"/>
      <c r="AQ22" s="5"/>
      <c r="AR22" s="7"/>
      <c r="AS22" s="8"/>
      <c r="AT22" s="9"/>
      <c r="AU22" s="5"/>
      <c r="AV22" s="7"/>
      <c r="AW22" s="8"/>
      <c r="AX22" s="9"/>
      <c r="AY22" s="46">
        <f t="shared" si="7"/>
        <v>60</v>
      </c>
      <c r="AZ22" s="23"/>
      <c r="BA22" s="18">
        <v>0</v>
      </c>
      <c r="BB22" s="19">
        <v>0</v>
      </c>
      <c r="BC22" s="20">
        <v>0</v>
      </c>
      <c r="BD22" s="23"/>
      <c r="BE22" s="47">
        <f t="shared" si="8"/>
        <v>60</v>
      </c>
    </row>
    <row r="23" spans="2:57" x14ac:dyDescent="0.2">
      <c r="B23" s="6" t="s">
        <v>20</v>
      </c>
      <c r="C23" s="4"/>
      <c r="D23" s="7">
        <f>5</f>
        <v>5</v>
      </c>
      <c r="E23" s="8">
        <f>7+1+1</f>
        <v>9</v>
      </c>
      <c r="F23" s="9">
        <f>6+1+1</f>
        <v>8</v>
      </c>
      <c r="G23" s="5"/>
      <c r="H23" s="7"/>
      <c r="I23" s="8"/>
      <c r="J23" s="9"/>
      <c r="K23" s="3"/>
      <c r="L23" s="7">
        <v>5</v>
      </c>
      <c r="M23" s="8">
        <v>5</v>
      </c>
      <c r="N23" s="9">
        <v>5</v>
      </c>
      <c r="O23" s="3"/>
      <c r="P23" s="7"/>
      <c r="Q23" s="8"/>
      <c r="R23" s="9"/>
      <c r="S23" s="3"/>
      <c r="T23" s="7"/>
      <c r="U23" s="8"/>
      <c r="V23" s="9"/>
      <c r="W23" s="3"/>
      <c r="X23" s="7"/>
      <c r="Y23" s="8"/>
      <c r="Z23" s="9"/>
      <c r="AA23" s="5"/>
      <c r="AB23" s="7"/>
      <c r="AC23" s="8"/>
      <c r="AD23" s="9"/>
      <c r="AE23" s="5"/>
      <c r="AF23" s="7"/>
      <c r="AG23" s="8"/>
      <c r="AH23" s="9"/>
      <c r="AI23" s="23"/>
      <c r="AJ23" s="7"/>
      <c r="AK23" s="8"/>
      <c r="AL23" s="9"/>
      <c r="AM23" s="5"/>
      <c r="AN23" s="7"/>
      <c r="AO23" s="8"/>
      <c r="AP23" s="9"/>
      <c r="AQ23" s="5"/>
      <c r="AR23" s="7"/>
      <c r="AS23" s="8"/>
      <c r="AT23" s="9"/>
      <c r="AU23" s="5"/>
      <c r="AV23" s="7"/>
      <c r="AW23" s="8"/>
      <c r="AX23" s="9"/>
      <c r="AY23" s="46">
        <f t="shared" si="7"/>
        <v>37</v>
      </c>
      <c r="AZ23" s="23"/>
      <c r="BA23" s="18">
        <v>0</v>
      </c>
      <c r="BB23" s="19">
        <v>0</v>
      </c>
      <c r="BC23" s="20">
        <v>0</v>
      </c>
      <c r="BD23" s="23"/>
      <c r="BE23" s="47">
        <f t="shared" si="8"/>
        <v>37</v>
      </c>
    </row>
    <row r="24" spans="2:57" x14ac:dyDescent="0.2">
      <c r="B24" s="6" t="s">
        <v>18</v>
      </c>
      <c r="C24" s="4"/>
      <c r="D24" s="44">
        <v>1</v>
      </c>
      <c r="E24" s="34">
        <v>1</v>
      </c>
      <c r="F24" s="33">
        <v>2</v>
      </c>
      <c r="G24" s="5"/>
      <c r="H24" s="7">
        <v>2</v>
      </c>
      <c r="I24" s="8">
        <v>4</v>
      </c>
      <c r="J24" s="9">
        <v>5</v>
      </c>
      <c r="K24" s="3"/>
      <c r="L24" s="7">
        <v>4</v>
      </c>
      <c r="M24" s="8">
        <v>2</v>
      </c>
      <c r="N24" s="9">
        <v>2</v>
      </c>
      <c r="O24" s="3"/>
      <c r="P24" s="7">
        <v>2</v>
      </c>
      <c r="Q24" s="8">
        <v>4</v>
      </c>
      <c r="R24" s="9">
        <v>4</v>
      </c>
      <c r="S24" s="3"/>
      <c r="T24" s="7">
        <v>1</v>
      </c>
      <c r="U24" s="8">
        <v>1</v>
      </c>
      <c r="V24" s="9">
        <v>2</v>
      </c>
      <c r="W24" s="3"/>
      <c r="X24" s="7"/>
      <c r="Y24" s="8"/>
      <c r="Z24" s="9"/>
      <c r="AA24" s="5"/>
      <c r="AB24" s="7"/>
      <c r="AC24" s="8"/>
      <c r="AD24" s="9"/>
      <c r="AE24" s="5"/>
      <c r="AF24" s="7"/>
      <c r="AG24" s="8"/>
      <c r="AH24" s="9"/>
      <c r="AI24" s="23"/>
      <c r="AJ24" s="7"/>
      <c r="AK24" s="8"/>
      <c r="AL24" s="9"/>
      <c r="AM24" s="5"/>
      <c r="AN24" s="7"/>
      <c r="AO24" s="8"/>
      <c r="AP24" s="9"/>
      <c r="AQ24" s="5"/>
      <c r="AR24" s="7"/>
      <c r="AS24" s="8"/>
      <c r="AT24" s="9"/>
      <c r="AU24" s="5"/>
      <c r="AV24" s="7"/>
      <c r="AW24" s="8"/>
      <c r="AX24" s="9"/>
      <c r="AY24" s="46">
        <f t="shared" si="7"/>
        <v>37</v>
      </c>
      <c r="AZ24" s="23"/>
      <c r="BA24" s="18">
        <v>1</v>
      </c>
      <c r="BB24" s="19">
        <v>1</v>
      </c>
      <c r="BC24" s="20">
        <v>2</v>
      </c>
      <c r="BD24" s="23"/>
      <c r="BE24" s="47">
        <f t="shared" si="8"/>
        <v>33</v>
      </c>
    </row>
    <row r="25" spans="2:57" x14ac:dyDescent="0.2">
      <c r="B25" s="6" t="s">
        <v>23</v>
      </c>
      <c r="C25" s="4"/>
      <c r="D25" s="7"/>
      <c r="E25" s="8"/>
      <c r="F25" s="9"/>
      <c r="G25" s="5"/>
      <c r="H25" s="7"/>
      <c r="I25" s="8"/>
      <c r="J25" s="9"/>
      <c r="K25" s="3"/>
      <c r="L25" s="7">
        <v>2</v>
      </c>
      <c r="M25" s="8">
        <v>3</v>
      </c>
      <c r="N25" s="9">
        <v>4</v>
      </c>
      <c r="O25" s="3"/>
      <c r="P25" s="7">
        <v>1</v>
      </c>
      <c r="Q25" s="8">
        <v>3</v>
      </c>
      <c r="R25" s="9">
        <v>3</v>
      </c>
      <c r="S25" s="3"/>
      <c r="T25" s="7"/>
      <c r="U25" s="8"/>
      <c r="V25" s="9"/>
      <c r="W25" s="3"/>
      <c r="X25" s="7"/>
      <c r="Y25" s="8"/>
      <c r="Z25" s="9"/>
      <c r="AA25" s="5"/>
      <c r="AB25" s="7"/>
      <c r="AC25" s="8"/>
      <c r="AD25" s="9"/>
      <c r="AE25" s="5"/>
      <c r="AF25" s="7"/>
      <c r="AG25" s="8"/>
      <c r="AH25" s="9"/>
      <c r="AI25" s="23"/>
      <c r="AJ25" s="7"/>
      <c r="AK25" s="8"/>
      <c r="AL25" s="9"/>
      <c r="AM25" s="5"/>
      <c r="AN25" s="7"/>
      <c r="AO25" s="8"/>
      <c r="AP25" s="9"/>
      <c r="AQ25" s="5"/>
      <c r="AR25" s="7"/>
      <c r="AS25" s="8"/>
      <c r="AT25" s="9"/>
      <c r="AU25" s="5"/>
      <c r="AV25" s="7"/>
      <c r="AW25" s="8"/>
      <c r="AX25" s="9"/>
      <c r="AY25" s="46">
        <f t="shared" si="7"/>
        <v>16</v>
      </c>
      <c r="AZ25" s="23"/>
      <c r="BA25" s="18">
        <v>0</v>
      </c>
      <c r="BB25" s="19">
        <v>0</v>
      </c>
      <c r="BC25" s="20">
        <v>0</v>
      </c>
      <c r="BD25" s="23"/>
      <c r="BE25" s="47">
        <f t="shared" si="8"/>
        <v>16</v>
      </c>
    </row>
    <row r="26" spans="2:57" x14ac:dyDescent="0.2">
      <c r="B26" s="6" t="s">
        <v>17</v>
      </c>
      <c r="C26" s="4"/>
      <c r="D26" s="7">
        <v>2</v>
      </c>
      <c r="E26" s="8">
        <v>3</v>
      </c>
      <c r="F26" s="9">
        <v>3</v>
      </c>
      <c r="G26" s="5"/>
      <c r="H26" s="7"/>
      <c r="I26" s="8"/>
      <c r="J26" s="9"/>
      <c r="K26" s="3"/>
      <c r="L26" s="7"/>
      <c r="M26" s="8"/>
      <c r="N26" s="9"/>
      <c r="O26" s="3"/>
      <c r="P26" s="7"/>
      <c r="Q26" s="8"/>
      <c r="R26" s="9"/>
      <c r="S26" s="3"/>
      <c r="T26" s="7"/>
      <c r="U26" s="8"/>
      <c r="V26" s="9"/>
      <c r="W26" s="5"/>
      <c r="X26" s="7"/>
      <c r="Y26" s="8"/>
      <c r="Z26" s="9"/>
      <c r="AA26" s="5"/>
      <c r="AB26" s="7"/>
      <c r="AC26" s="8"/>
      <c r="AD26" s="9"/>
      <c r="AE26" s="5"/>
      <c r="AF26" s="7"/>
      <c r="AG26" s="8"/>
      <c r="AH26" s="9"/>
      <c r="AI26" s="23"/>
      <c r="AJ26" s="7"/>
      <c r="AK26" s="8"/>
      <c r="AL26" s="9"/>
      <c r="AM26" s="5"/>
      <c r="AN26" s="7"/>
      <c r="AO26" s="8"/>
      <c r="AP26" s="9"/>
      <c r="AQ26" s="5"/>
      <c r="AR26" s="7"/>
      <c r="AS26" s="8"/>
      <c r="AT26" s="9"/>
      <c r="AU26" s="5"/>
      <c r="AV26" s="7"/>
      <c r="AW26" s="8"/>
      <c r="AX26" s="9"/>
      <c r="AY26" s="46">
        <f t="shared" ref="AY26:AY27" si="9">SUM(D26:AM26)</f>
        <v>8</v>
      </c>
      <c r="AZ26" s="23"/>
      <c r="BA26" s="18">
        <v>0</v>
      </c>
      <c r="BB26" s="19">
        <v>0</v>
      </c>
      <c r="BC26" s="20">
        <v>0</v>
      </c>
      <c r="BD26" s="23"/>
      <c r="BE26" s="47">
        <f t="shared" ref="BE26:BE27" si="10">SUM(AY26-BA26-BB26-BC26)</f>
        <v>8</v>
      </c>
    </row>
    <row r="27" spans="2:57" x14ac:dyDescent="0.2">
      <c r="B27" s="6" t="s">
        <v>51</v>
      </c>
      <c r="C27" s="4"/>
      <c r="D27" s="7"/>
      <c r="E27" s="8"/>
      <c r="F27" s="9"/>
      <c r="G27" s="5"/>
      <c r="H27" s="7">
        <v>1</v>
      </c>
      <c r="I27" s="8">
        <v>3</v>
      </c>
      <c r="J27" s="9">
        <v>3</v>
      </c>
      <c r="K27" s="3"/>
      <c r="L27" s="7"/>
      <c r="M27" s="8"/>
      <c r="N27" s="9"/>
      <c r="O27" s="3"/>
      <c r="P27" s="7"/>
      <c r="Q27" s="8"/>
      <c r="R27" s="9"/>
      <c r="S27" s="3"/>
      <c r="T27" s="7"/>
      <c r="U27" s="8"/>
      <c r="V27" s="9"/>
      <c r="W27" s="5"/>
      <c r="X27" s="7"/>
      <c r="Y27" s="8"/>
      <c r="Z27" s="9"/>
      <c r="AA27" s="5"/>
      <c r="AB27" s="7"/>
      <c r="AC27" s="8"/>
      <c r="AD27" s="9"/>
      <c r="AE27" s="5"/>
      <c r="AF27" s="7"/>
      <c r="AG27" s="8"/>
      <c r="AH27" s="9"/>
      <c r="AI27" s="23"/>
      <c r="AJ27" s="7"/>
      <c r="AK27" s="8"/>
      <c r="AL27" s="9"/>
      <c r="AM27" s="5"/>
      <c r="AN27" s="7"/>
      <c r="AO27" s="8"/>
      <c r="AP27" s="9"/>
      <c r="AQ27" s="5"/>
      <c r="AR27" s="7"/>
      <c r="AS27" s="8"/>
      <c r="AT27" s="9"/>
      <c r="AU27" s="5"/>
      <c r="AV27" s="7"/>
      <c r="AW27" s="8"/>
      <c r="AX27" s="9"/>
      <c r="AY27" s="46">
        <f t="shared" si="9"/>
        <v>7</v>
      </c>
      <c r="AZ27" s="23"/>
      <c r="BA27" s="18">
        <v>0</v>
      </c>
      <c r="BB27" s="19">
        <v>0</v>
      </c>
      <c r="BC27" s="20">
        <v>0</v>
      </c>
      <c r="BD27" s="23"/>
      <c r="BE27" s="47">
        <f t="shared" si="10"/>
        <v>7</v>
      </c>
    </row>
    <row r="28" spans="2:57" x14ac:dyDescent="0.2">
      <c r="B28" s="6" t="s">
        <v>21</v>
      </c>
      <c r="C28" s="4"/>
      <c r="D28" s="7"/>
      <c r="E28" s="8"/>
      <c r="F28" s="9"/>
      <c r="G28" s="5"/>
      <c r="H28" s="7"/>
      <c r="I28" s="8"/>
      <c r="J28" s="9"/>
      <c r="K28" s="3"/>
      <c r="L28" s="7"/>
      <c r="M28" s="8"/>
      <c r="N28" s="9"/>
      <c r="O28" s="3"/>
      <c r="P28" s="7"/>
      <c r="Q28" s="8"/>
      <c r="R28" s="9"/>
      <c r="S28" s="3"/>
      <c r="T28" s="7"/>
      <c r="U28" s="8"/>
      <c r="V28" s="9"/>
      <c r="W28" s="5"/>
      <c r="X28" s="7"/>
      <c r="Y28" s="8"/>
      <c r="Z28" s="9"/>
      <c r="AA28" s="5"/>
      <c r="AB28" s="7"/>
      <c r="AC28" s="8"/>
      <c r="AD28" s="9"/>
      <c r="AE28" s="5"/>
      <c r="AF28" s="7"/>
      <c r="AG28" s="8"/>
      <c r="AH28" s="9"/>
      <c r="AI28" s="23"/>
      <c r="AJ28" s="7"/>
      <c r="AK28" s="8"/>
      <c r="AL28" s="9"/>
      <c r="AM28" s="5"/>
      <c r="AN28" s="7"/>
      <c r="AO28" s="8"/>
      <c r="AP28" s="9"/>
      <c r="AQ28" s="5"/>
      <c r="AR28" s="7"/>
      <c r="AS28" s="8"/>
      <c r="AT28" s="9"/>
      <c r="AU28" s="5"/>
      <c r="AV28" s="7"/>
      <c r="AW28" s="8"/>
      <c r="AX28" s="9"/>
      <c r="AY28" s="46">
        <f t="shared" ref="AY28:AY29" si="11">SUM(D28:AM28)</f>
        <v>0</v>
      </c>
      <c r="AZ28" s="23"/>
      <c r="BA28" s="18">
        <v>0</v>
      </c>
      <c r="BB28" s="19">
        <v>0</v>
      </c>
      <c r="BC28" s="20">
        <v>0</v>
      </c>
      <c r="BD28" s="23"/>
      <c r="BE28" s="47">
        <f t="shared" ref="BE28:BE29" si="12">SUM(AY28-BA28-BB28-BC28)</f>
        <v>0</v>
      </c>
    </row>
    <row r="29" spans="2:57" x14ac:dyDescent="0.2">
      <c r="B29" s="6" t="s">
        <v>22</v>
      </c>
      <c r="C29" s="4"/>
      <c r="D29" s="7"/>
      <c r="E29" s="8"/>
      <c r="F29" s="9"/>
      <c r="G29" s="5"/>
      <c r="H29" s="7"/>
      <c r="I29" s="8"/>
      <c r="J29" s="9"/>
      <c r="K29" s="3"/>
      <c r="L29" s="7"/>
      <c r="M29" s="8"/>
      <c r="N29" s="9"/>
      <c r="O29" s="3"/>
      <c r="P29" s="7"/>
      <c r="Q29" s="8"/>
      <c r="R29" s="9"/>
      <c r="S29" s="5"/>
      <c r="T29" s="7"/>
      <c r="U29" s="8"/>
      <c r="V29" s="9"/>
      <c r="W29" s="5"/>
      <c r="X29" s="7"/>
      <c r="Y29" s="8"/>
      <c r="Z29" s="9"/>
      <c r="AA29" s="5"/>
      <c r="AB29" s="7"/>
      <c r="AC29" s="8"/>
      <c r="AD29" s="9"/>
      <c r="AE29" s="5"/>
      <c r="AF29" s="7"/>
      <c r="AG29" s="8"/>
      <c r="AH29" s="9"/>
      <c r="AI29" s="23"/>
      <c r="AJ29" s="7"/>
      <c r="AK29" s="8"/>
      <c r="AL29" s="9"/>
      <c r="AM29" s="5"/>
      <c r="AN29" s="7"/>
      <c r="AO29" s="8"/>
      <c r="AP29" s="9"/>
      <c r="AQ29" s="5"/>
      <c r="AR29" s="7"/>
      <c r="AS29" s="8"/>
      <c r="AT29" s="9"/>
      <c r="AU29" s="5"/>
      <c r="AV29" s="7"/>
      <c r="AW29" s="8"/>
      <c r="AX29" s="9"/>
      <c r="AY29" s="46">
        <f t="shared" si="11"/>
        <v>0</v>
      </c>
      <c r="AZ29" s="23"/>
      <c r="BA29" s="18">
        <v>0</v>
      </c>
      <c r="BB29" s="19">
        <v>0</v>
      </c>
      <c r="BC29" s="20">
        <v>0</v>
      </c>
      <c r="BD29" s="23"/>
      <c r="BE29" s="47">
        <f t="shared" si="12"/>
        <v>0</v>
      </c>
    </row>
    <row r="30" spans="2:57" x14ac:dyDescent="0.2">
      <c r="B30" s="6"/>
      <c r="C30" s="4"/>
      <c r="D30" s="7"/>
      <c r="E30" s="8"/>
      <c r="F30" s="9"/>
      <c r="G30" s="5"/>
      <c r="H30" s="7"/>
      <c r="I30" s="8"/>
      <c r="J30" s="9"/>
      <c r="K30" s="5"/>
      <c r="L30" s="7"/>
      <c r="M30" s="8"/>
      <c r="N30" s="9"/>
      <c r="O30" s="5"/>
      <c r="P30" s="7"/>
      <c r="Q30" s="8"/>
      <c r="R30" s="9"/>
      <c r="S30" s="5"/>
      <c r="T30" s="7"/>
      <c r="U30" s="8"/>
      <c r="V30" s="9"/>
      <c r="W30" s="5"/>
      <c r="X30" s="7"/>
      <c r="Y30" s="8"/>
      <c r="Z30" s="9"/>
      <c r="AA30" s="5"/>
      <c r="AB30" s="7"/>
      <c r="AC30" s="8"/>
      <c r="AD30" s="9"/>
      <c r="AE30" s="5"/>
      <c r="AF30" s="7"/>
      <c r="AG30" s="8"/>
      <c r="AH30" s="9"/>
      <c r="AI30" s="23"/>
      <c r="AJ30" s="7"/>
      <c r="AK30" s="8"/>
      <c r="AL30" s="9"/>
      <c r="AM30" s="5"/>
      <c r="AN30" s="7"/>
      <c r="AO30" s="8"/>
      <c r="AP30" s="9"/>
      <c r="AQ30" s="5"/>
      <c r="AR30" s="7"/>
      <c r="AS30" s="8"/>
      <c r="AT30" s="9"/>
      <c r="AU30" s="5"/>
      <c r="AV30" s="7"/>
      <c r="AW30" s="8"/>
      <c r="AX30" s="9"/>
      <c r="AY30" s="46">
        <f t="shared" si="5"/>
        <v>0</v>
      </c>
      <c r="AZ30" s="23"/>
      <c r="BA30" s="18"/>
      <c r="BB30" s="19"/>
      <c r="BC30" s="20"/>
      <c r="BD30" s="23"/>
      <c r="BE30" s="47">
        <f t="shared" ref="BE30" si="13">SUM(AY30-BA30-BB30-BC30)</f>
        <v>0</v>
      </c>
    </row>
    <row r="31" spans="2:57" x14ac:dyDescent="0.2">
      <c r="B31" s="22"/>
      <c r="C31" s="23"/>
      <c r="D31" s="25"/>
      <c r="E31" s="27"/>
      <c r="F31" s="29"/>
      <c r="G31" s="23"/>
      <c r="H31" s="25"/>
      <c r="I31" s="27"/>
      <c r="J31" s="29"/>
      <c r="K31" s="23"/>
      <c r="L31" s="25"/>
      <c r="M31" s="27"/>
      <c r="N31" s="29"/>
      <c r="O31" s="23"/>
      <c r="P31" s="25"/>
      <c r="Q31" s="27"/>
      <c r="R31" s="29"/>
      <c r="S31" s="23"/>
      <c r="T31" s="25"/>
      <c r="U31" s="27"/>
      <c r="V31" s="29"/>
      <c r="W31" s="23"/>
      <c r="X31" s="25"/>
      <c r="Y31" s="27"/>
      <c r="Z31" s="29"/>
      <c r="AA31" s="23"/>
      <c r="AB31" s="25"/>
      <c r="AC31" s="27"/>
      <c r="AD31" s="29"/>
      <c r="AE31" s="23"/>
      <c r="AF31" s="25"/>
      <c r="AG31" s="27"/>
      <c r="AH31" s="29"/>
      <c r="AI31" s="23"/>
      <c r="AJ31" s="25"/>
      <c r="AK31" s="27"/>
      <c r="AL31" s="29"/>
      <c r="AM31" s="23"/>
      <c r="AN31" s="25"/>
      <c r="AO31" s="27"/>
      <c r="AP31" s="29"/>
      <c r="AQ31" s="23"/>
      <c r="AR31" s="25"/>
      <c r="AS31" s="27"/>
      <c r="AT31" s="29"/>
      <c r="AU31" s="23"/>
      <c r="AV31" s="25"/>
      <c r="AW31" s="27"/>
      <c r="AX31" s="29"/>
      <c r="AY31" s="46">
        <f t="shared" si="5"/>
        <v>0</v>
      </c>
      <c r="AZ31" s="23"/>
      <c r="BA31" s="18"/>
      <c r="BB31" s="19"/>
      <c r="BC31" s="20"/>
      <c r="BD31" s="23"/>
      <c r="BE31" s="30"/>
    </row>
    <row r="32" spans="2:57" s="37" customFormat="1" x14ac:dyDescent="0.2">
      <c r="B32" s="37" t="s">
        <v>28</v>
      </c>
      <c r="D32" s="37">
        <v>14</v>
      </c>
      <c r="E32" s="37">
        <v>14</v>
      </c>
      <c r="F32" s="37">
        <v>13</v>
      </c>
      <c r="H32" s="37">
        <v>12</v>
      </c>
      <c r="I32" s="37">
        <v>12</v>
      </c>
      <c r="J32" s="37">
        <v>12</v>
      </c>
      <c r="L32" s="38">
        <v>13</v>
      </c>
      <c r="M32" s="38">
        <v>13</v>
      </c>
      <c r="N32" s="37">
        <v>13</v>
      </c>
      <c r="P32" s="37">
        <v>14</v>
      </c>
      <c r="Q32" s="37">
        <v>14</v>
      </c>
      <c r="R32" s="37">
        <v>13</v>
      </c>
      <c r="T32" s="37">
        <v>11</v>
      </c>
      <c r="U32" s="37">
        <v>11</v>
      </c>
      <c r="V32" s="37">
        <v>11</v>
      </c>
      <c r="AY32" s="39"/>
    </row>
    <row r="33" spans="2:51" s="37" customFormat="1" x14ac:dyDescent="0.2">
      <c r="B33" s="37" t="s">
        <v>39</v>
      </c>
      <c r="D33" s="37">
        <f>SUM(D5:D31)</f>
        <v>107</v>
      </c>
      <c r="E33" s="37">
        <f t="shared" ref="E33:N33" si="14">SUM(E5:E31)</f>
        <v>109</v>
      </c>
      <c r="F33" s="37">
        <f t="shared" si="14"/>
        <v>95</v>
      </c>
      <c r="H33" s="37">
        <f t="shared" si="14"/>
        <v>80</v>
      </c>
      <c r="I33" s="37">
        <f t="shared" si="14"/>
        <v>82</v>
      </c>
      <c r="J33" s="37">
        <f t="shared" si="14"/>
        <v>82</v>
      </c>
      <c r="L33" s="37">
        <f t="shared" si="14"/>
        <v>92</v>
      </c>
      <c r="M33" s="37">
        <f t="shared" si="14"/>
        <v>95</v>
      </c>
      <c r="N33" s="37">
        <f t="shared" si="14"/>
        <v>95</v>
      </c>
      <c r="P33" s="37">
        <f>SUM(P5:P31)</f>
        <v>107</v>
      </c>
      <c r="Q33" s="37">
        <f>SUM(Q5:Q31)</f>
        <v>109</v>
      </c>
      <c r="R33" s="37">
        <f>SUM(R5:R31)</f>
        <v>95</v>
      </c>
      <c r="T33" s="37">
        <f t="shared" ref="T33:V33" si="15">SUM(T5:T31)</f>
        <v>68</v>
      </c>
      <c r="U33" s="37">
        <f t="shared" si="15"/>
        <v>70</v>
      </c>
      <c r="V33" s="37">
        <f t="shared" si="15"/>
        <v>70</v>
      </c>
      <c r="AY33" s="39"/>
    </row>
    <row r="34" spans="2:51" x14ac:dyDescent="0.2">
      <c r="L34" s="3"/>
      <c r="M34" s="3"/>
    </row>
    <row r="35" spans="2:51" x14ac:dyDescent="0.2">
      <c r="B35" s="36" t="s">
        <v>29</v>
      </c>
      <c r="D35" s="2">
        <v>2</v>
      </c>
      <c r="E35" s="2">
        <v>4</v>
      </c>
      <c r="F35" s="2">
        <v>4</v>
      </c>
      <c r="H35" s="2">
        <v>2</v>
      </c>
      <c r="I35" s="2">
        <v>4</v>
      </c>
      <c r="J35" s="2">
        <v>4</v>
      </c>
      <c r="L35" s="2">
        <v>2</v>
      </c>
      <c r="M35" s="2">
        <v>4</v>
      </c>
      <c r="N35" s="2">
        <v>4</v>
      </c>
      <c r="P35" s="2">
        <v>2</v>
      </c>
      <c r="Q35" s="2">
        <v>4</v>
      </c>
      <c r="R35" s="2">
        <v>4</v>
      </c>
      <c r="T35" s="2">
        <v>2</v>
      </c>
      <c r="U35" s="2">
        <v>4</v>
      </c>
      <c r="V35" s="2">
        <v>4</v>
      </c>
    </row>
    <row r="37" spans="2:51" x14ac:dyDescent="0.2">
      <c r="B37" s="36" t="s">
        <v>36</v>
      </c>
    </row>
    <row r="38" spans="2:51" x14ac:dyDescent="0.2">
      <c r="B38" s="1" t="s">
        <v>30</v>
      </c>
      <c r="D38" s="2" t="s">
        <v>38</v>
      </c>
      <c r="H38" s="2" t="s">
        <v>41</v>
      </c>
      <c r="L38" s="2" t="s">
        <v>38</v>
      </c>
      <c r="P38" s="2" t="s">
        <v>47</v>
      </c>
      <c r="T38" s="2" t="s">
        <v>49</v>
      </c>
    </row>
    <row r="39" spans="2:51" x14ac:dyDescent="0.2">
      <c r="B39" s="1" t="s">
        <v>31</v>
      </c>
      <c r="E39" s="2" t="s">
        <v>40</v>
      </c>
      <c r="I39" s="2" t="s">
        <v>41</v>
      </c>
      <c r="M39" s="2" t="s">
        <v>38</v>
      </c>
      <c r="Q39" s="2" t="s">
        <v>41</v>
      </c>
      <c r="U39" s="2" t="s">
        <v>40</v>
      </c>
    </row>
    <row r="40" spans="2:51" x14ac:dyDescent="0.2">
      <c r="B40" s="1" t="s">
        <v>32</v>
      </c>
      <c r="F40" s="2" t="s">
        <v>41</v>
      </c>
      <c r="J40" s="2" t="s">
        <v>41</v>
      </c>
      <c r="N40" s="2" t="s">
        <v>38</v>
      </c>
      <c r="R40" s="2" t="s">
        <v>41</v>
      </c>
      <c r="V40" s="2" t="s">
        <v>40</v>
      </c>
    </row>
    <row r="41" spans="2:51" x14ac:dyDescent="0.2">
      <c r="B41" s="1" t="s">
        <v>33</v>
      </c>
      <c r="E41" s="2" t="s">
        <v>40</v>
      </c>
      <c r="I41" s="2" t="s">
        <v>41</v>
      </c>
      <c r="M41" s="2" t="s">
        <v>38</v>
      </c>
      <c r="U41" s="2" t="s">
        <v>49</v>
      </c>
    </row>
    <row r="42" spans="2:51" x14ac:dyDescent="0.2">
      <c r="B42" s="1" t="s">
        <v>34</v>
      </c>
      <c r="F42" s="2" t="s">
        <v>40</v>
      </c>
      <c r="J42" s="2" t="s">
        <v>41</v>
      </c>
      <c r="N42" s="2" t="s">
        <v>40</v>
      </c>
      <c r="V42" s="2" t="s">
        <v>49</v>
      </c>
    </row>
    <row r="44" spans="2:51" x14ac:dyDescent="0.2">
      <c r="B44" s="36" t="s">
        <v>35</v>
      </c>
    </row>
    <row r="45" spans="2:51" x14ac:dyDescent="0.2">
      <c r="B45" s="1" t="s">
        <v>30</v>
      </c>
      <c r="D45" s="2" t="s">
        <v>43</v>
      </c>
      <c r="H45" s="2" t="s">
        <v>43</v>
      </c>
      <c r="L45" s="2" t="s">
        <v>45</v>
      </c>
      <c r="P45" s="2" t="s">
        <v>43</v>
      </c>
      <c r="T45" s="2" t="s">
        <v>50</v>
      </c>
    </row>
    <row r="46" spans="2:51" x14ac:dyDescent="0.2">
      <c r="B46" s="1" t="s">
        <v>31</v>
      </c>
      <c r="E46" s="2" t="s">
        <v>42</v>
      </c>
      <c r="I46" s="2" t="s">
        <v>43</v>
      </c>
      <c r="M46" s="2" t="s">
        <v>45</v>
      </c>
      <c r="Q46" s="2" t="s">
        <v>43</v>
      </c>
      <c r="U46" s="2" t="s">
        <v>45</v>
      </c>
    </row>
    <row r="47" spans="2:51" x14ac:dyDescent="0.2">
      <c r="B47" s="1" t="s">
        <v>32</v>
      </c>
      <c r="F47" s="2" t="s">
        <v>42</v>
      </c>
      <c r="J47" s="2" t="s">
        <v>43</v>
      </c>
      <c r="N47" s="2" t="s">
        <v>38</v>
      </c>
      <c r="V47" s="2" t="s">
        <v>45</v>
      </c>
    </row>
    <row r="48" spans="2:51" x14ac:dyDescent="0.2">
      <c r="B48" s="1" t="s">
        <v>33</v>
      </c>
      <c r="E48" s="2" t="s">
        <v>42</v>
      </c>
      <c r="I48" s="2" t="s">
        <v>43</v>
      </c>
      <c r="M48" s="2" t="s">
        <v>45</v>
      </c>
      <c r="Q48" s="2" t="s">
        <v>43</v>
      </c>
      <c r="U48" s="2" t="s">
        <v>50</v>
      </c>
    </row>
    <row r="49" spans="2:22" x14ac:dyDescent="0.2">
      <c r="B49" s="1" t="s">
        <v>34</v>
      </c>
      <c r="F49" s="2" t="s">
        <v>42</v>
      </c>
      <c r="J49" s="2" t="s">
        <v>43</v>
      </c>
      <c r="N49" s="2" t="s">
        <v>38</v>
      </c>
      <c r="R49" s="2" t="s">
        <v>45</v>
      </c>
      <c r="V49" s="2" t="s">
        <v>45</v>
      </c>
    </row>
    <row r="51" spans="2:22" x14ac:dyDescent="0.2">
      <c r="D51" s="41"/>
    </row>
    <row r="52" spans="2:22" x14ac:dyDescent="0.2">
      <c r="D52" s="41"/>
    </row>
    <row r="53" spans="2:22" x14ac:dyDescent="0.2">
      <c r="D53" s="41"/>
    </row>
    <row r="54" spans="2:22" x14ac:dyDescent="0.2">
      <c r="D54" s="41"/>
    </row>
    <row r="55" spans="2:22" x14ac:dyDescent="0.2">
      <c r="D55" s="41"/>
    </row>
    <row r="56" spans="2:22" x14ac:dyDescent="0.2">
      <c r="D56" s="41"/>
    </row>
    <row r="57" spans="2:22" x14ac:dyDescent="0.2">
      <c r="D57" s="41"/>
    </row>
    <row r="58" spans="2:22" x14ac:dyDescent="0.2">
      <c r="D58" s="41"/>
    </row>
    <row r="59" spans="2:22" x14ac:dyDescent="0.2">
      <c r="D59" s="41"/>
    </row>
    <row r="60" spans="2:22" x14ac:dyDescent="0.2">
      <c r="D60" s="41"/>
    </row>
    <row r="61" spans="2:22" x14ac:dyDescent="0.2">
      <c r="D61" s="41"/>
    </row>
    <row r="62" spans="2:22" x14ac:dyDescent="0.2">
      <c r="D62" s="41"/>
    </row>
    <row r="63" spans="2:22" x14ac:dyDescent="0.2">
      <c r="D63" s="41"/>
    </row>
    <row r="64" spans="2:22" x14ac:dyDescent="0.2">
      <c r="D64" s="41"/>
    </row>
    <row r="65" spans="4:4" x14ac:dyDescent="0.2">
      <c r="D65" s="41"/>
    </row>
    <row r="66" spans="4:4" x14ac:dyDescent="0.2">
      <c r="D66" s="41"/>
    </row>
    <row r="67" spans="4:4" x14ac:dyDescent="0.2">
      <c r="D67" s="41"/>
    </row>
    <row r="68" spans="4:4" x14ac:dyDescent="0.2">
      <c r="D68" s="41"/>
    </row>
    <row r="69" spans="4:4" x14ac:dyDescent="0.2">
      <c r="D69" s="41"/>
    </row>
    <row r="70" spans="4:4" x14ac:dyDescent="0.2">
      <c r="D70" s="41"/>
    </row>
    <row r="71" spans="4:4" x14ac:dyDescent="0.2">
      <c r="D71" s="41"/>
    </row>
    <row r="72" spans="4:4" x14ac:dyDescent="0.2">
      <c r="D72" s="41"/>
    </row>
    <row r="73" spans="4:4" x14ac:dyDescent="0.2">
      <c r="D73" s="41"/>
    </row>
    <row r="74" spans="4:4" x14ac:dyDescent="0.2">
      <c r="D74" s="41"/>
    </row>
    <row r="75" spans="4:4" x14ac:dyDescent="0.2">
      <c r="D75" s="41"/>
    </row>
    <row r="76" spans="4:4" x14ac:dyDescent="0.2">
      <c r="D76" s="41"/>
    </row>
    <row r="77" spans="4:4" x14ac:dyDescent="0.2">
      <c r="D77" s="41"/>
    </row>
    <row r="78" spans="4:4" x14ac:dyDescent="0.2">
      <c r="D78" s="41"/>
    </row>
    <row r="79" spans="4:4" x14ac:dyDescent="0.2">
      <c r="D79" s="41"/>
    </row>
    <row r="80" spans="4:4" x14ac:dyDescent="0.2">
      <c r="D80" s="41"/>
    </row>
  </sheetData>
  <sortState ref="B19:BE25">
    <sortCondition descending="1" ref="BE19:BE25"/>
  </sortState>
  <mergeCells count="15">
    <mergeCell ref="BA3:BC3"/>
    <mergeCell ref="B2:AY2"/>
    <mergeCell ref="AB3:AD3"/>
    <mergeCell ref="B3:B4"/>
    <mergeCell ref="D3:F3"/>
    <mergeCell ref="H3:J3"/>
    <mergeCell ref="L3:N3"/>
    <mergeCell ref="P3:R3"/>
    <mergeCell ref="T3:V3"/>
    <mergeCell ref="X3:Z3"/>
    <mergeCell ref="AF3:AH3"/>
    <mergeCell ref="AJ3:AL3"/>
    <mergeCell ref="AN3:AP3"/>
    <mergeCell ref="AR3:AT3"/>
    <mergeCell ref="AV3:AX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</dc:creator>
  <cp:lastModifiedBy>Celeste</cp:lastModifiedBy>
  <cp:lastPrinted>2016-06-05T13:44:53Z</cp:lastPrinted>
  <dcterms:created xsi:type="dcterms:W3CDTF">2011-10-11T16:22:19Z</dcterms:created>
  <dcterms:modified xsi:type="dcterms:W3CDTF">2016-06-28T05:23:15Z</dcterms:modified>
</cp:coreProperties>
</file>