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torsport Durban\Documents\2019 KZN Regional Championships\Motocross\"/>
    </mc:Choice>
  </mc:AlternateContent>
  <bookViews>
    <workbookView xWindow="0" yWindow="0" windowWidth="28800" windowHeight="12000" tabRatio="884"/>
  </bookViews>
  <sheets>
    <sheet name="50cc Pro" sheetId="1" r:id="rId1"/>
    <sheet name="65cc Pro" sheetId="3" r:id="rId2"/>
    <sheet name="85cc ProMini" sheetId="5" r:id="rId3"/>
    <sheet name="PREMIER A" sheetId="9" r:id="rId4"/>
    <sheet name="PREMIER B" sheetId="10" r:id="rId5"/>
    <sheet name="MX3" sheetId="11" r:id="rId6"/>
    <sheet name="50cc Support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0" l="1"/>
  <c r="U11" i="10"/>
  <c r="T11" i="10"/>
  <c r="V27" i="10" l="1"/>
  <c r="U27" i="10"/>
  <c r="V26" i="10"/>
  <c r="U26" i="10"/>
  <c r="V18" i="10"/>
  <c r="U18" i="10"/>
  <c r="V17" i="10"/>
  <c r="U17" i="10"/>
  <c r="V16" i="10"/>
  <c r="U16" i="10"/>
  <c r="T18" i="10"/>
  <c r="T17" i="10"/>
  <c r="T16" i="10"/>
  <c r="W11" i="10" l="1"/>
  <c r="W18" i="10"/>
  <c r="W17" i="10"/>
  <c r="W16" i="10"/>
  <c r="T13" i="10"/>
  <c r="U13" i="10"/>
  <c r="V13" i="10"/>
  <c r="T10" i="10"/>
  <c r="U10" i="10"/>
  <c r="V10" i="10"/>
  <c r="T15" i="10"/>
  <c r="U15" i="10"/>
  <c r="V15" i="10"/>
  <c r="W13" i="10" l="1"/>
  <c r="W15" i="10"/>
  <c r="W10" i="10"/>
  <c r="V7" i="10"/>
  <c r="U7" i="10"/>
  <c r="T7" i="10"/>
  <c r="V6" i="11"/>
  <c r="U6" i="11"/>
  <c r="T6" i="11"/>
  <c r="W6" i="11" l="1"/>
  <c r="W7" i="10"/>
  <c r="T27" i="10"/>
  <c r="W27" i="10" s="1"/>
  <c r="T26" i="10"/>
  <c r="W26" i="10" s="1"/>
  <c r="V8" i="10"/>
  <c r="U8" i="10"/>
  <c r="T8" i="10"/>
  <c r="V12" i="10"/>
  <c r="U12" i="10"/>
  <c r="T12" i="10"/>
  <c r="V9" i="10"/>
  <c r="U9" i="10"/>
  <c r="T9" i="10"/>
  <c r="V23" i="10"/>
  <c r="U23" i="10"/>
  <c r="T23" i="10"/>
  <c r="V21" i="10"/>
  <c r="U21" i="10"/>
  <c r="T21" i="10"/>
  <c r="V14" i="10"/>
  <c r="U14" i="10"/>
  <c r="T14" i="10"/>
  <c r="V16" i="11"/>
  <c r="U16" i="11"/>
  <c r="V15" i="11"/>
  <c r="U15" i="11"/>
  <c r="V14" i="11"/>
  <c r="U14" i="11"/>
  <c r="V13" i="11"/>
  <c r="U13" i="11"/>
  <c r="V12" i="11"/>
  <c r="U12" i="11"/>
  <c r="V7" i="11"/>
  <c r="U7" i="11"/>
  <c r="V11" i="11"/>
  <c r="U11" i="11"/>
  <c r="W16" i="11"/>
  <c r="W13" i="11"/>
  <c r="T16" i="11"/>
  <c r="T15" i="11"/>
  <c r="T14" i="11"/>
  <c r="T13" i="11"/>
  <c r="T12" i="11"/>
  <c r="W12" i="11" s="1"/>
  <c r="T7" i="11"/>
  <c r="T11" i="11"/>
  <c r="W14" i="11" l="1"/>
  <c r="W15" i="11"/>
  <c r="W21" i="10"/>
  <c r="W23" i="10"/>
  <c r="W12" i="10"/>
  <c r="W8" i="10"/>
  <c r="W14" i="10"/>
  <c r="W9" i="10"/>
  <c r="W11" i="11"/>
  <c r="W7" i="11"/>
  <c r="U18" i="9" l="1"/>
  <c r="V18" i="9"/>
  <c r="U19" i="9"/>
  <c r="V19" i="9"/>
  <c r="U20" i="9"/>
  <c r="V20" i="9"/>
  <c r="U21" i="9"/>
  <c r="V21" i="9"/>
  <c r="U23" i="9"/>
  <c r="V23" i="9"/>
  <c r="U24" i="9"/>
  <c r="V24" i="9"/>
  <c r="U17" i="9"/>
  <c r="V17" i="9"/>
  <c r="U22" i="9"/>
  <c r="V22" i="9"/>
  <c r="T24" i="9"/>
  <c r="T23" i="9"/>
  <c r="T21" i="9"/>
  <c r="T20" i="9"/>
  <c r="T19" i="9"/>
  <c r="T18" i="9"/>
  <c r="T17" i="9"/>
  <c r="T13" i="9"/>
  <c r="U13" i="9"/>
  <c r="V13" i="9"/>
  <c r="T24" i="5"/>
  <c r="U24" i="5"/>
  <c r="V24" i="5"/>
  <c r="T22" i="5"/>
  <c r="U22" i="5"/>
  <c r="V22" i="5"/>
  <c r="T21" i="5"/>
  <c r="U21" i="5"/>
  <c r="V21" i="5"/>
  <c r="T20" i="5"/>
  <c r="U20" i="5"/>
  <c r="V20" i="5"/>
  <c r="W21" i="9" l="1"/>
  <c r="W17" i="9"/>
  <c r="W19" i="9"/>
  <c r="W13" i="9"/>
  <c r="W18" i="9"/>
  <c r="W20" i="9"/>
  <c r="W23" i="9"/>
  <c r="W24" i="9"/>
  <c r="W22" i="5"/>
  <c r="W21" i="5"/>
  <c r="W20" i="5"/>
  <c r="W24" i="5"/>
  <c r="T16" i="5" l="1"/>
  <c r="U16" i="5"/>
  <c r="V16" i="5"/>
  <c r="T18" i="5"/>
  <c r="U18" i="5"/>
  <c r="V18" i="5"/>
  <c r="T15" i="3"/>
  <c r="U15" i="3"/>
  <c r="V15" i="3"/>
  <c r="T13" i="3"/>
  <c r="U13" i="3"/>
  <c r="V13" i="3"/>
  <c r="T18" i="1"/>
  <c r="U18" i="1"/>
  <c r="V18" i="1"/>
  <c r="W15" i="3" l="1"/>
  <c r="W13" i="3"/>
  <c r="W16" i="5"/>
  <c r="W18" i="5"/>
  <c r="W18" i="1"/>
  <c r="U10" i="11"/>
  <c r="V10" i="11"/>
  <c r="T10" i="11"/>
  <c r="W10" i="11" l="1"/>
  <c r="U14" i="9"/>
  <c r="V14" i="9"/>
  <c r="V12" i="3"/>
  <c r="W13" i="2" l="1"/>
  <c r="W17" i="11"/>
  <c r="W28" i="10"/>
  <c r="W26" i="9"/>
  <c r="V12" i="2" l="1"/>
  <c r="U12" i="2"/>
  <c r="T12" i="2"/>
  <c r="V11" i="2"/>
  <c r="U11" i="2"/>
  <c r="T11" i="2"/>
  <c r="V10" i="2"/>
  <c r="U10" i="2"/>
  <c r="T10" i="2"/>
  <c r="V9" i="2"/>
  <c r="U9" i="2"/>
  <c r="T9" i="2"/>
  <c r="W9" i="2" s="1"/>
  <c r="V8" i="2"/>
  <c r="U8" i="2"/>
  <c r="T8" i="2"/>
  <c r="V7" i="2"/>
  <c r="U7" i="2"/>
  <c r="T7" i="2"/>
  <c r="V6" i="2"/>
  <c r="U6" i="2"/>
  <c r="T6" i="2"/>
  <c r="V5" i="2"/>
  <c r="U5" i="2"/>
  <c r="T5" i="2"/>
  <c r="W5" i="2" l="1"/>
  <c r="W8" i="2"/>
  <c r="W12" i="2"/>
  <c r="W7" i="2"/>
  <c r="W11" i="2"/>
  <c r="W6" i="2"/>
  <c r="W10" i="2"/>
  <c r="V29" i="5"/>
  <c r="U29" i="5"/>
  <c r="T29" i="5"/>
  <c r="V28" i="5"/>
  <c r="U28" i="5"/>
  <c r="T28" i="5"/>
  <c r="V27" i="5"/>
  <c r="U27" i="5"/>
  <c r="T27" i="5"/>
  <c r="V23" i="5"/>
  <c r="U23" i="5"/>
  <c r="T23" i="5"/>
  <c r="W30" i="5"/>
  <c r="V10" i="5"/>
  <c r="U10" i="5"/>
  <c r="T10" i="5"/>
  <c r="V17" i="5"/>
  <c r="U17" i="5"/>
  <c r="T17" i="5"/>
  <c r="W17" i="5" s="1"/>
  <c r="V19" i="5"/>
  <c r="U19" i="5"/>
  <c r="T19" i="5"/>
  <c r="V15" i="5"/>
  <c r="U15" i="5"/>
  <c r="T15" i="5"/>
  <c r="W17" i="3"/>
  <c r="W29" i="5" l="1"/>
  <c r="W19" i="5"/>
  <c r="W28" i="5"/>
  <c r="W15" i="5"/>
  <c r="W27" i="5"/>
  <c r="W10" i="5"/>
  <c r="W23" i="5"/>
  <c r="W22" i="1"/>
  <c r="T26" i="5" l="1"/>
  <c r="U26" i="5"/>
  <c r="V26" i="5"/>
  <c r="T25" i="5"/>
  <c r="U25" i="5"/>
  <c r="V25" i="5"/>
  <c r="V8" i="11"/>
  <c r="U8" i="11"/>
  <c r="T8" i="11"/>
  <c r="V9" i="11"/>
  <c r="U9" i="11"/>
  <c r="T9" i="11"/>
  <c r="V5" i="11"/>
  <c r="U5" i="11"/>
  <c r="T5" i="11"/>
  <c r="V25" i="10"/>
  <c r="U25" i="10"/>
  <c r="T25" i="10"/>
  <c r="V19" i="10"/>
  <c r="U19" i="10"/>
  <c r="T19" i="10"/>
  <c r="V22" i="10"/>
  <c r="U22" i="10"/>
  <c r="T22" i="10"/>
  <c r="V20" i="10"/>
  <c r="U20" i="10"/>
  <c r="T20" i="10"/>
  <c r="V5" i="10"/>
  <c r="U5" i="10"/>
  <c r="T5" i="10"/>
  <c r="V24" i="10"/>
  <c r="U24" i="10"/>
  <c r="T24" i="10"/>
  <c r="V6" i="10"/>
  <c r="U6" i="10"/>
  <c r="T6" i="10"/>
  <c r="V15" i="9"/>
  <c r="U15" i="9"/>
  <c r="T15" i="9"/>
  <c r="V7" i="9"/>
  <c r="U7" i="9"/>
  <c r="T7" i="9"/>
  <c r="V11" i="9"/>
  <c r="U11" i="9"/>
  <c r="T11" i="9"/>
  <c r="V5" i="9"/>
  <c r="U5" i="9"/>
  <c r="T5" i="9"/>
  <c r="V8" i="9"/>
  <c r="U8" i="9"/>
  <c r="T8" i="9"/>
  <c r="V12" i="9"/>
  <c r="U12" i="9"/>
  <c r="T12" i="9"/>
  <c r="V6" i="9"/>
  <c r="U6" i="9"/>
  <c r="T6" i="9"/>
  <c r="V16" i="9"/>
  <c r="U16" i="9"/>
  <c r="T16" i="9"/>
  <c r="V8" i="5"/>
  <c r="U8" i="5"/>
  <c r="T8" i="5"/>
  <c r="V12" i="5"/>
  <c r="U12" i="5"/>
  <c r="T12" i="5"/>
  <c r="V9" i="5"/>
  <c r="U9" i="5"/>
  <c r="T9" i="5"/>
  <c r="V13" i="5"/>
  <c r="U13" i="5"/>
  <c r="T13" i="5"/>
  <c r="V14" i="5"/>
  <c r="U14" i="5"/>
  <c r="T14" i="5"/>
  <c r="V11" i="5"/>
  <c r="U11" i="5"/>
  <c r="T11" i="5"/>
  <c r="V7" i="5"/>
  <c r="U7" i="5"/>
  <c r="T7" i="5"/>
  <c r="V5" i="5"/>
  <c r="U5" i="5"/>
  <c r="T5" i="5"/>
  <c r="V6" i="5"/>
  <c r="U6" i="5"/>
  <c r="T6" i="5"/>
  <c r="T11" i="3"/>
  <c r="U11" i="3"/>
  <c r="V11" i="3"/>
  <c r="T8" i="3"/>
  <c r="U8" i="3"/>
  <c r="V8" i="3"/>
  <c r="T14" i="3"/>
  <c r="U14" i="3"/>
  <c r="V14" i="3"/>
  <c r="T16" i="3"/>
  <c r="U16" i="3"/>
  <c r="V16" i="3"/>
  <c r="V7" i="3"/>
  <c r="U7" i="3"/>
  <c r="T7" i="3"/>
  <c r="V9" i="3"/>
  <c r="U9" i="3"/>
  <c r="T9" i="3"/>
  <c r="V10" i="3"/>
  <c r="U10" i="3"/>
  <c r="T10" i="3"/>
  <c r="V6" i="3"/>
  <c r="U6" i="3"/>
  <c r="T6" i="3"/>
  <c r="V5" i="3"/>
  <c r="U5" i="3"/>
  <c r="T5" i="3"/>
  <c r="U12" i="3"/>
  <c r="T12" i="3"/>
  <c r="U10" i="1"/>
  <c r="V10" i="1"/>
  <c r="U7" i="1"/>
  <c r="V7" i="1"/>
  <c r="U12" i="1"/>
  <c r="V12" i="1"/>
  <c r="U11" i="1"/>
  <c r="V11" i="1"/>
  <c r="U8" i="1"/>
  <c r="V8" i="1"/>
  <c r="U13" i="1"/>
  <c r="V13" i="1"/>
  <c r="U15" i="1"/>
  <c r="V15" i="1"/>
  <c r="U14" i="1"/>
  <c r="V14" i="1"/>
  <c r="U16" i="1"/>
  <c r="V16" i="1"/>
  <c r="U17" i="1"/>
  <c r="V17" i="1"/>
  <c r="U20" i="1"/>
  <c r="V20" i="1"/>
  <c r="U21" i="1"/>
  <c r="V21" i="1"/>
  <c r="U19" i="1"/>
  <c r="V19" i="1"/>
  <c r="U9" i="1"/>
  <c r="U6" i="1"/>
  <c r="W8" i="9" l="1"/>
  <c r="W16" i="9"/>
  <c r="W5" i="9"/>
  <c r="W12" i="9"/>
  <c r="W6" i="9"/>
  <c r="W10" i="3"/>
  <c r="W11" i="3"/>
  <c r="W12" i="3"/>
  <c r="W6" i="3"/>
  <c r="W8" i="3"/>
  <c r="W5" i="3"/>
  <c r="W7" i="3"/>
  <c r="W14" i="3"/>
  <c r="W9" i="3"/>
  <c r="W16" i="3"/>
  <c r="W6" i="10"/>
  <c r="W22" i="10"/>
  <c r="W20" i="10"/>
  <c r="W5" i="10"/>
  <c r="W25" i="10"/>
  <c r="W24" i="10"/>
  <c r="W19" i="10"/>
  <c r="W8" i="11"/>
  <c r="W9" i="11"/>
  <c r="W25" i="5"/>
  <c r="W7" i="5"/>
  <c r="W9" i="5"/>
  <c r="W5" i="5"/>
  <c r="W13" i="5"/>
  <c r="W6" i="5"/>
  <c r="W14" i="5"/>
  <c r="W8" i="5"/>
  <c r="W11" i="5"/>
  <c r="W12" i="5"/>
  <c r="W5" i="11"/>
  <c r="W26" i="5"/>
  <c r="W15" i="9"/>
  <c r="W7" i="9"/>
  <c r="W11" i="9"/>
  <c r="V9" i="9"/>
  <c r="V10" i="9"/>
  <c r="V25" i="9"/>
  <c r="U25" i="9"/>
  <c r="U10" i="9"/>
  <c r="U9" i="9"/>
  <c r="V9" i="1"/>
  <c r="V6" i="1"/>
  <c r="T9" i="9"/>
  <c r="T10" i="9"/>
  <c r="T22" i="9"/>
  <c r="T25" i="9"/>
  <c r="T14" i="9"/>
  <c r="T7" i="1"/>
  <c r="W7" i="1" s="1"/>
  <c r="T10" i="1"/>
  <c r="W10" i="1" s="1"/>
  <c r="T11" i="1"/>
  <c r="W11" i="1" s="1"/>
  <c r="T12" i="1"/>
  <c r="W12" i="1" s="1"/>
  <c r="T8" i="1"/>
  <c r="W8" i="1" s="1"/>
  <c r="T13" i="1"/>
  <c r="W13" i="1" s="1"/>
  <c r="T15" i="1"/>
  <c r="W15" i="1" s="1"/>
  <c r="T14" i="1"/>
  <c r="W14" i="1" s="1"/>
  <c r="T16" i="1"/>
  <c r="W16" i="1" s="1"/>
  <c r="T17" i="1"/>
  <c r="W17" i="1" s="1"/>
  <c r="T20" i="1"/>
  <c r="W20" i="1" s="1"/>
  <c r="T21" i="1"/>
  <c r="W21" i="1" s="1"/>
  <c r="T19" i="1"/>
  <c r="W19" i="1" s="1"/>
  <c r="T9" i="1"/>
  <c r="T6" i="1"/>
  <c r="W6" i="1" l="1"/>
  <c r="W9" i="1"/>
  <c r="W25" i="9"/>
  <c r="W10" i="9"/>
  <c r="W14" i="9"/>
  <c r="W22" i="9"/>
  <c r="W9" i="9"/>
</calcChain>
</file>

<file path=xl/sharedStrings.xml><?xml version="1.0" encoding="utf-8"?>
<sst xmlns="http://schemas.openxmlformats.org/spreadsheetml/2006/main" count="352" uniqueCount="83">
  <si>
    <t>TOTAL</t>
  </si>
  <si>
    <t>Pos</t>
  </si>
  <si>
    <t>COMPETITOR NAME &amp; SURNAME</t>
  </si>
  <si>
    <t>MSA LICENCE NUMBER</t>
  </si>
  <si>
    <t>RACE NUMBER</t>
  </si>
  <si>
    <t>REGION</t>
  </si>
  <si>
    <t>KZN</t>
  </si>
  <si>
    <t>PROVISIONAL RESULTS SUBJECT TO CHANGE</t>
  </si>
  <si>
    <t>Heat 1</t>
  </si>
  <si>
    <t>Heat 2</t>
  </si>
  <si>
    <t>Blake Frost</t>
  </si>
  <si>
    <t>Riley Wium</t>
  </si>
  <si>
    <t>Jordan van Wyk</t>
  </si>
  <si>
    <t>Evan Frost</t>
  </si>
  <si>
    <t>Brody Bircher</t>
  </si>
  <si>
    <t>Levi Bekker</t>
  </si>
  <si>
    <t>Trey Cox</t>
  </si>
  <si>
    <t>Luke Grundy</t>
  </si>
  <si>
    <t>NR</t>
  </si>
  <si>
    <t>Kade van Deventer</t>
  </si>
  <si>
    <t>Jayden Pateras</t>
  </si>
  <si>
    <t>Cameron Durow</t>
  </si>
  <si>
    <t>Cameron Odendaal</t>
  </si>
  <si>
    <t>Bradley Cox</t>
  </si>
  <si>
    <t>Dean Henning</t>
  </si>
  <si>
    <t>Brett Bircher</t>
  </si>
  <si>
    <t>Rodney Odendaal</t>
  </si>
  <si>
    <t>Jonathan Hubbard</t>
  </si>
  <si>
    <t>Terry Wolhuter</t>
  </si>
  <si>
    <t>Tristan Durow</t>
  </si>
  <si>
    <t>MMC&amp;CC</t>
  </si>
  <si>
    <t>Jack Pullen</t>
  </si>
  <si>
    <t>Tyler Petersen</t>
  </si>
  <si>
    <t>Cuan Conway</t>
  </si>
  <si>
    <t>Heat 3</t>
  </si>
  <si>
    <t>Cody Greger</t>
  </si>
  <si>
    <t>Bryce Petersen</t>
  </si>
  <si>
    <t>Cheyenne de Lima</t>
  </si>
  <si>
    <t>Jadene de Lima</t>
  </si>
  <si>
    <t>Trenton Kretzmann</t>
  </si>
  <si>
    <t>Michael Kretzmann</t>
  </si>
  <si>
    <t>Steve Baker</t>
  </si>
  <si>
    <t>Jack Roche</t>
  </si>
  <si>
    <t>Cameron White</t>
  </si>
  <si>
    <t>ZMSA</t>
  </si>
  <si>
    <t>SUB-TOTAL</t>
  </si>
  <si>
    <t>DROP HEAT</t>
  </si>
  <si>
    <t>Byron Cooper</t>
  </si>
  <si>
    <t>2019 KWAZULU NATAL MOTOCROSS CHAMPIONSHIP -  50cc Pro CLASS</t>
  </si>
  <si>
    <t>2019 KWAZULU NATAL MOTOCROSS CHAMPIONSHIP -  50cc Support CLASS</t>
  </si>
  <si>
    <t>Lincoln Coetzee</t>
  </si>
  <si>
    <t>O/E99928886</t>
  </si>
  <si>
    <t>2019 KWAZULU NATAL MOTOCROSS CHAMPIONSHIP -  65cc Pro CLASS</t>
  </si>
  <si>
    <t>2019 KWAZULU NATAL MOTOCROSS CHAMPIONSHIP - ProMini CLASS</t>
  </si>
  <si>
    <t>2019 KWAZULU NATAL MOTOCROSS CHAMPIONSHIP -  MX3 CLASS</t>
  </si>
  <si>
    <t>2019 KWAZULU NATAL MOTOCROSS CHAMPIONSHIP -  PREMIER A</t>
  </si>
  <si>
    <t>Natasha Rugani</t>
  </si>
  <si>
    <t>Reid Sinnicks</t>
  </si>
  <si>
    <t>Ryan Pelser</t>
  </si>
  <si>
    <t>Haydn Cole</t>
  </si>
  <si>
    <t>Luke McClelland</t>
  </si>
  <si>
    <t>Rob Campbell</t>
  </si>
  <si>
    <t>Kyle Flanagan</t>
  </si>
  <si>
    <t>Stefan van Deventer</t>
  </si>
  <si>
    <t>John Cannon</t>
  </si>
  <si>
    <t>Garratt Baker</t>
  </si>
  <si>
    <t>DNF</t>
  </si>
  <si>
    <t>Riley Bac</t>
  </si>
  <si>
    <t>Lloyd Vercueil</t>
  </si>
  <si>
    <t>Justin North</t>
  </si>
  <si>
    <t>Zane Odendaal</t>
  </si>
  <si>
    <t>X</t>
  </si>
  <si>
    <t>Blake Young</t>
  </si>
  <si>
    <t>Leonard Du Toit</t>
  </si>
  <si>
    <t>Barend Du Toit</t>
  </si>
  <si>
    <t>Kerim Fitz-Gerald</t>
  </si>
  <si>
    <t>Joshua Mlimi</t>
  </si>
  <si>
    <t>Roger Bergstrom</t>
  </si>
  <si>
    <t>Justin Cope</t>
  </si>
  <si>
    <t>Nathan Mayberry</t>
  </si>
  <si>
    <t>Dean Gove</t>
  </si>
  <si>
    <t>O/E99937637</t>
  </si>
  <si>
    <t>2019 KWAZULU NATAL MOTOCROSS CHAMPIONSHIP -  PREMIER B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</si>
</sst>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;[Red]&quot;R&quot;\ \-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" fontId="10" fillId="0" borderId="24">
      <alignment horizontal="center"/>
    </xf>
    <xf numFmtId="1" fontId="12" fillId="0" borderId="0" applyBorder="0">
      <alignment horizontal="center"/>
    </xf>
  </cellStyleXfs>
  <cellXfs count="19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6" xfId="0" quotePrefix="1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/>
    <xf numFmtId="0" fontId="5" fillId="0" borderId="8" xfId="0" applyFont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1" fillId="2" borderId="13" xfId="0" quotePrefix="1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0" borderId="8" xfId="0" applyBorder="1"/>
    <xf numFmtId="164" fontId="1" fillId="2" borderId="19" xfId="0" quotePrefix="1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3" borderId="20" xfId="0" applyFill="1" applyBorder="1"/>
    <xf numFmtId="0" fontId="0" fillId="3" borderId="20" xfId="0" applyFill="1" applyBorder="1" applyAlignment="1">
      <alignment horizontal="center"/>
    </xf>
    <xf numFmtId="1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3" borderId="3" xfId="0" applyFill="1" applyBorder="1"/>
    <xf numFmtId="0" fontId="9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11" fillId="4" borderId="3" xfId="1" applyFont="1" applyFill="1" applyBorder="1" applyAlignment="1">
      <alignment horizontal="center"/>
    </xf>
    <xf numFmtId="1" fontId="13" fillId="2" borderId="3" xfId="2" applyFont="1" applyFill="1" applyBorder="1" applyAlignment="1">
      <alignment horizontal="center"/>
    </xf>
    <xf numFmtId="0" fontId="7" fillId="0" borderId="0" xfId="0" applyFont="1"/>
    <xf numFmtId="1" fontId="8" fillId="4" borderId="0" xfId="0" applyNumberFormat="1" applyFont="1" applyFill="1"/>
    <xf numFmtId="0" fontId="9" fillId="0" borderId="0" xfId="0" applyFont="1" applyAlignment="1">
      <alignment horizontal="center" vertical="center" wrapText="1"/>
    </xf>
    <xf numFmtId="0" fontId="0" fillId="0" borderId="11" xfId="0" applyFill="1" applyBorder="1"/>
    <xf numFmtId="0" fontId="7" fillId="3" borderId="0" xfId="0" applyFont="1" applyFill="1"/>
    <xf numFmtId="1" fontId="8" fillId="3" borderId="0" xfId="0" applyNumberFormat="1" applyFont="1" applyFill="1"/>
    <xf numFmtId="0" fontId="0" fillId="0" borderId="25" xfId="0" applyBorder="1"/>
    <xf numFmtId="0" fontId="6" fillId="0" borderId="2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1" fillId="4" borderId="8" xfId="1" applyFont="1" applyFill="1" applyBorder="1" applyAlignment="1">
      <alignment horizontal="center"/>
    </xf>
    <xf numFmtId="1" fontId="13" fillId="2" borderId="8" xfId="2" applyFont="1" applyFill="1" applyBorder="1" applyAlignment="1">
      <alignment horizontal="center"/>
    </xf>
    <xf numFmtId="0" fontId="5" fillId="3" borderId="0" xfId="0" applyFont="1" applyFill="1" applyBorder="1"/>
    <xf numFmtId="0" fontId="5" fillId="0" borderId="11" xfId="0" applyFont="1" applyBorder="1"/>
    <xf numFmtId="0" fontId="0" fillId="0" borderId="1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6" xfId="0" applyBorder="1"/>
    <xf numFmtId="0" fontId="0" fillId="0" borderId="12" xfId="0" applyBorder="1"/>
    <xf numFmtId="0" fontId="0" fillId="0" borderId="2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11" fillId="4" borderId="23" xfId="1" applyFont="1" applyFill="1" applyBorder="1" applyAlignment="1">
      <alignment horizontal="center"/>
    </xf>
    <xf numFmtId="1" fontId="13" fillId="2" borderId="23" xfId="2" applyFont="1" applyFill="1" applyBorder="1" applyAlignment="1">
      <alignment horizontal="center"/>
    </xf>
    <xf numFmtId="0" fontId="5" fillId="0" borderId="3" xfId="0" applyFont="1" applyBorder="1"/>
    <xf numFmtId="0" fontId="4" fillId="2" borderId="28" xfId="0" applyFont="1" applyFill="1" applyBorder="1"/>
    <xf numFmtId="0" fontId="1" fillId="2" borderId="28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 wrapText="1"/>
    </xf>
    <xf numFmtId="164" fontId="1" fillId="2" borderId="30" xfId="0" quotePrefix="1" applyNumberFormat="1" applyFont="1" applyFill="1" applyBorder="1" applyAlignment="1">
      <alignment horizontal="center"/>
    </xf>
    <xf numFmtId="164" fontId="1" fillId="2" borderId="31" xfId="0" quotePrefix="1" applyNumberFormat="1" applyFont="1" applyFill="1" applyBorder="1" applyAlignment="1">
      <alignment horizontal="center"/>
    </xf>
    <xf numFmtId="164" fontId="1" fillId="2" borderId="32" xfId="0" quotePrefix="1" applyNumberFormat="1" applyFont="1" applyFill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36" xfId="0" applyFont="1" applyBorder="1"/>
    <xf numFmtId="0" fontId="5" fillId="0" borderId="8" xfId="0" applyFont="1" applyFill="1" applyBorder="1"/>
    <xf numFmtId="0" fontId="5" fillId="0" borderId="11" xfId="0" applyFont="1" applyFill="1" applyBorder="1"/>
    <xf numFmtId="0" fontId="6" fillId="0" borderId="19" xfId="0" applyFont="1" applyFill="1" applyBorder="1" applyAlignment="1">
      <alignment horizontal="center"/>
    </xf>
    <xf numFmtId="0" fontId="4" fillId="2" borderId="16" xfId="0" applyFont="1" applyFill="1" applyBorder="1"/>
    <xf numFmtId="0" fontId="5" fillId="0" borderId="37" xfId="0" applyFont="1" applyBorder="1"/>
    <xf numFmtId="0" fontId="1" fillId="2" borderId="11" xfId="0" applyFont="1" applyFill="1" applyBorder="1" applyAlignment="1">
      <alignment horizontal="center"/>
    </xf>
    <xf numFmtId="1" fontId="11" fillId="4" borderId="11" xfId="1" applyFont="1" applyFill="1" applyBorder="1" applyAlignment="1">
      <alignment horizontal="center"/>
    </xf>
    <xf numFmtId="1" fontId="13" fillId="2" borderId="11" xfId="2" applyFont="1" applyFill="1" applyBorder="1" applyAlignment="1">
      <alignment horizontal="center"/>
    </xf>
    <xf numFmtId="0" fontId="5" fillId="0" borderId="39" xfId="0" applyFont="1" applyBorder="1"/>
    <xf numFmtId="0" fontId="1" fillId="2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3" borderId="13" xfId="0" applyFill="1" applyBorder="1"/>
    <xf numFmtId="0" fontId="9" fillId="3" borderId="0" xfId="0" applyFont="1" applyFill="1" applyAlignment="1">
      <alignment horizontal="center" vertical="center" wrapText="1"/>
    </xf>
    <xf numFmtId="0" fontId="6" fillId="3" borderId="3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Border="1"/>
    <xf numFmtId="0" fontId="0" fillId="0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0" fillId="3" borderId="15" xfId="0" applyFill="1" applyBorder="1"/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" fontId="1" fillId="2" borderId="1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6" fontId="1" fillId="2" borderId="17" xfId="0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Normal" xfId="0" builtinId="0"/>
    <cellStyle name="PTSNUM" xfId="1"/>
    <cellStyle name="PTSTOT" xfId="2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876300</xdr:colOff>
      <xdr:row>2</xdr:row>
      <xdr:rowOff>171450</xdr:rowOff>
    </xdr:to>
    <xdr:grpSp>
      <xdr:nvGrpSpPr>
        <xdr:cNvPr id="11" name="Group 10"/>
        <xdr:cNvGrpSpPr>
          <a:grpSpLocks/>
        </xdr:cNvGrpSpPr>
      </xdr:nvGrpSpPr>
      <xdr:grpSpPr>
        <a:xfrm>
          <a:off x="0" y="0"/>
          <a:ext cx="3162300" cy="771525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295275</xdr:colOff>
      <xdr:row>2</xdr:row>
      <xdr:rowOff>76200</xdr:rowOff>
    </xdr:to>
    <xdr:grpSp>
      <xdr:nvGrpSpPr>
        <xdr:cNvPr id="8" name="Group 7"/>
        <xdr:cNvGrpSpPr>
          <a:grpSpLocks/>
        </xdr:cNvGrpSpPr>
      </xdr:nvGrpSpPr>
      <xdr:grpSpPr>
        <a:xfrm>
          <a:off x="0" y="0"/>
          <a:ext cx="3333750" cy="771525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371850" cy="6667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4</xdr:col>
      <xdr:colOff>504825</xdr:colOff>
      <xdr:row>3</xdr:row>
      <xdr:rowOff>0</xdr:rowOff>
    </xdr:to>
    <xdr:grpSp>
      <xdr:nvGrpSpPr>
        <xdr:cNvPr id="8" name="Group 7"/>
        <xdr:cNvGrpSpPr>
          <a:grpSpLocks/>
        </xdr:cNvGrpSpPr>
      </xdr:nvGrpSpPr>
      <xdr:grpSpPr>
        <a:xfrm>
          <a:off x="57150" y="0"/>
          <a:ext cx="3505200" cy="657225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266700"/>
          <a:ext cx="4276725" cy="400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4</xdr:col>
      <xdr:colOff>304800</xdr:colOff>
      <xdr:row>2</xdr:row>
      <xdr:rowOff>171450</xdr:rowOff>
    </xdr:to>
    <xdr:grpSp>
      <xdr:nvGrpSpPr>
        <xdr:cNvPr id="5" name="Group 4"/>
        <xdr:cNvGrpSpPr>
          <a:grpSpLocks/>
        </xdr:cNvGrpSpPr>
      </xdr:nvGrpSpPr>
      <xdr:grpSpPr>
        <a:xfrm>
          <a:off x="276225" y="66675"/>
          <a:ext cx="2943225" cy="561975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142875</xdr:rowOff>
    </xdr:from>
    <xdr:to>
      <xdr:col>4</xdr:col>
      <xdr:colOff>533400</xdr:colOff>
      <xdr:row>2</xdr:row>
      <xdr:rowOff>171450</xdr:rowOff>
    </xdr:to>
    <xdr:grpSp>
      <xdr:nvGrpSpPr>
        <xdr:cNvPr id="6" name="Group 5"/>
        <xdr:cNvGrpSpPr>
          <a:grpSpLocks/>
        </xdr:cNvGrpSpPr>
      </xdr:nvGrpSpPr>
      <xdr:grpSpPr>
        <a:xfrm>
          <a:off x="85725" y="142875"/>
          <a:ext cx="3810000" cy="847725"/>
          <a:chOff x="0" y="0"/>
          <a:chExt cx="5210174" cy="847725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F1" sqref="F1:W2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style="3" bestFit="1" customWidth="1"/>
    <col min="4" max="4" width="9" style="3" customWidth="1"/>
    <col min="5" max="5" width="8" style="3" bestFit="1" customWidth="1"/>
    <col min="6" max="19" width="6.5703125" style="3" bestFit="1" customWidth="1"/>
    <col min="20" max="20" width="7.140625" style="3" customWidth="1"/>
    <col min="21" max="21" width="7.42578125" style="3" customWidth="1"/>
    <col min="22" max="22" width="6.5703125" style="3" customWidth="1"/>
    <col min="23" max="23" width="6.5703125" style="3" bestFit="1" customWidth="1"/>
    <col min="24" max="24" width="30.5703125" bestFit="1" customWidth="1"/>
  </cols>
  <sheetData>
    <row r="1" spans="1:24" ht="23.25" customHeight="1" x14ac:dyDescent="0.25">
      <c r="A1" s="93"/>
      <c r="B1" s="94"/>
      <c r="C1" s="94"/>
      <c r="D1" s="95"/>
      <c r="E1" s="94"/>
      <c r="F1" s="160" t="s">
        <v>48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  <c r="X1" s="2"/>
    </row>
    <row r="2" spans="1:24" ht="24" thickBot="1" x14ac:dyDescent="0.3">
      <c r="A2" s="96"/>
      <c r="B2" s="97"/>
      <c r="C2" s="97"/>
      <c r="D2" s="97"/>
      <c r="E2" s="97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  <c r="X2" s="2"/>
    </row>
    <row r="3" spans="1:24" ht="15" customHeight="1" x14ac:dyDescent="0.25">
      <c r="A3" s="78"/>
      <c r="B3" s="79"/>
      <c r="C3" s="80"/>
      <c r="D3" s="80"/>
      <c r="E3" s="80"/>
      <c r="F3" s="169" t="s">
        <v>30</v>
      </c>
      <c r="G3" s="170"/>
      <c r="H3" s="166" t="s">
        <v>30</v>
      </c>
      <c r="I3" s="174"/>
      <c r="J3" s="166" t="s">
        <v>30</v>
      </c>
      <c r="K3" s="167"/>
      <c r="L3" s="169" t="s">
        <v>30</v>
      </c>
      <c r="M3" s="170"/>
      <c r="N3" s="176"/>
      <c r="O3" s="166" t="s">
        <v>30</v>
      </c>
      <c r="P3" s="174"/>
      <c r="Q3" s="167"/>
      <c r="R3" s="166" t="s">
        <v>30</v>
      </c>
      <c r="S3" s="167"/>
      <c r="T3" s="151" t="s">
        <v>45</v>
      </c>
      <c r="U3" s="154" t="s">
        <v>46</v>
      </c>
      <c r="V3" s="154" t="s">
        <v>46</v>
      </c>
      <c r="W3" s="157" t="s">
        <v>0</v>
      </c>
    </row>
    <row r="4" spans="1:24" ht="15.75" customHeight="1" thickBot="1" x14ac:dyDescent="0.3">
      <c r="A4" s="78"/>
      <c r="B4" s="79"/>
      <c r="C4" s="80"/>
      <c r="D4" s="80"/>
      <c r="E4" s="80"/>
      <c r="F4" s="171">
        <v>43506</v>
      </c>
      <c r="G4" s="172"/>
      <c r="H4" s="164">
        <v>43583</v>
      </c>
      <c r="I4" s="175"/>
      <c r="J4" s="164">
        <v>43673</v>
      </c>
      <c r="K4" s="165"/>
      <c r="L4" s="171"/>
      <c r="M4" s="172"/>
      <c r="N4" s="177"/>
      <c r="O4" s="164"/>
      <c r="P4" s="175"/>
      <c r="Q4" s="165"/>
      <c r="R4" s="164"/>
      <c r="S4" s="165"/>
      <c r="T4" s="152"/>
      <c r="U4" s="155"/>
      <c r="V4" s="155"/>
      <c r="W4" s="158"/>
    </row>
    <row r="5" spans="1:24" s="9" customFormat="1" ht="44.25" customHeight="1" thickBot="1" x14ac:dyDescent="0.3">
      <c r="A5" s="87" t="s">
        <v>1</v>
      </c>
      <c r="B5" s="88" t="s">
        <v>2</v>
      </c>
      <c r="C5" s="89" t="s">
        <v>3</v>
      </c>
      <c r="D5" s="89" t="s">
        <v>4</v>
      </c>
      <c r="E5" s="89" t="s">
        <v>5</v>
      </c>
      <c r="F5" s="90" t="s">
        <v>8</v>
      </c>
      <c r="G5" s="91" t="s">
        <v>9</v>
      </c>
      <c r="H5" s="91" t="s">
        <v>8</v>
      </c>
      <c r="I5" s="90" t="s">
        <v>9</v>
      </c>
      <c r="J5" s="90" t="s">
        <v>8</v>
      </c>
      <c r="K5" s="91" t="s">
        <v>9</v>
      </c>
      <c r="L5" s="90" t="s">
        <v>8</v>
      </c>
      <c r="M5" s="91" t="s">
        <v>9</v>
      </c>
      <c r="N5" s="90" t="s">
        <v>34</v>
      </c>
      <c r="O5" s="91" t="s">
        <v>8</v>
      </c>
      <c r="P5" s="92" t="s">
        <v>9</v>
      </c>
      <c r="Q5" s="92" t="s">
        <v>34</v>
      </c>
      <c r="R5" s="92" t="s">
        <v>8</v>
      </c>
      <c r="S5" s="92" t="s">
        <v>9</v>
      </c>
      <c r="T5" s="153"/>
      <c r="U5" s="156"/>
      <c r="V5" s="156"/>
      <c r="W5" s="159"/>
    </row>
    <row r="6" spans="1:24" x14ac:dyDescent="0.25">
      <c r="A6" s="86">
        <v>1</v>
      </c>
      <c r="B6" s="29" t="s">
        <v>39</v>
      </c>
      <c r="C6" s="38">
        <v>13438</v>
      </c>
      <c r="D6" s="38">
        <v>94</v>
      </c>
      <c r="E6" s="38" t="s">
        <v>6</v>
      </c>
      <c r="F6" s="113">
        <v>22</v>
      </c>
      <c r="G6" s="114">
        <v>20</v>
      </c>
      <c r="H6" s="114">
        <v>25</v>
      </c>
      <c r="I6" s="114">
        <v>25</v>
      </c>
      <c r="J6" s="114">
        <v>22</v>
      </c>
      <c r="K6" s="114">
        <v>20</v>
      </c>
      <c r="L6" s="114"/>
      <c r="M6" s="114"/>
      <c r="N6" s="114"/>
      <c r="O6" s="114"/>
      <c r="P6" s="114"/>
      <c r="Q6" s="114"/>
      <c r="R6" s="114"/>
      <c r="S6" s="114"/>
      <c r="T6" s="75">
        <f t="shared" ref="T6:T21" si="0">SUM(F6:S6)</f>
        <v>134</v>
      </c>
      <c r="U6" s="55">
        <f t="shared" ref="U6:U21" si="1">SMALL(IF(ISBLANK(F6:S6),0,F6:S6),1)</f>
        <v>20</v>
      </c>
      <c r="V6" s="55">
        <f t="shared" ref="V6:V21" si="2">SMALL(IF(ISBLANK(F6:S6),0,F6:S6),2)</f>
        <v>20</v>
      </c>
      <c r="W6" s="56">
        <f>SUM(T6-U6-V6)</f>
        <v>94</v>
      </c>
      <c r="X6" s="57"/>
    </row>
    <row r="7" spans="1:24" x14ac:dyDescent="0.25">
      <c r="A7" s="10">
        <v>2</v>
      </c>
      <c r="B7" s="14" t="s">
        <v>14</v>
      </c>
      <c r="C7" s="32">
        <v>3779</v>
      </c>
      <c r="D7" s="32">
        <v>30</v>
      </c>
      <c r="E7" s="32" t="s">
        <v>6</v>
      </c>
      <c r="F7" s="115">
        <v>20</v>
      </c>
      <c r="G7" s="110">
        <v>18</v>
      </c>
      <c r="H7" s="110">
        <v>22</v>
      </c>
      <c r="I7" s="110">
        <v>22</v>
      </c>
      <c r="J7" s="110">
        <v>25</v>
      </c>
      <c r="K7" s="110">
        <v>25</v>
      </c>
      <c r="L7" s="110"/>
      <c r="M7" s="110"/>
      <c r="N7" s="110"/>
      <c r="O7" s="110"/>
      <c r="P7" s="110"/>
      <c r="Q7" s="110"/>
      <c r="R7" s="110"/>
      <c r="S7" s="110"/>
      <c r="T7" s="75">
        <f t="shared" si="0"/>
        <v>132</v>
      </c>
      <c r="U7" s="55">
        <f t="shared" si="1"/>
        <v>18</v>
      </c>
      <c r="V7" s="55">
        <f t="shared" si="2"/>
        <v>20</v>
      </c>
      <c r="W7" s="56">
        <f>SUM(T7-U7-V7)</f>
        <v>94</v>
      </c>
    </row>
    <row r="8" spans="1:24" x14ac:dyDescent="0.25">
      <c r="A8" s="10">
        <v>3</v>
      </c>
      <c r="B8" s="29" t="s">
        <v>13</v>
      </c>
      <c r="C8" s="38">
        <v>2599</v>
      </c>
      <c r="D8" s="38">
        <v>28</v>
      </c>
      <c r="E8" s="38" t="s">
        <v>6</v>
      </c>
      <c r="F8" s="115">
        <v>19</v>
      </c>
      <c r="G8" s="110">
        <v>22</v>
      </c>
      <c r="H8" s="116" t="s">
        <v>66</v>
      </c>
      <c r="I8" s="110">
        <v>20</v>
      </c>
      <c r="J8" s="110">
        <v>20</v>
      </c>
      <c r="K8" s="110">
        <v>22</v>
      </c>
      <c r="L8" s="110"/>
      <c r="M8" s="110"/>
      <c r="N8" s="110"/>
      <c r="O8" s="110"/>
      <c r="P8" s="110"/>
      <c r="Q8" s="110"/>
      <c r="R8" s="110"/>
      <c r="S8" s="110"/>
      <c r="T8" s="75">
        <f t="shared" si="0"/>
        <v>103</v>
      </c>
      <c r="U8" s="55">
        <f t="shared" si="1"/>
        <v>19</v>
      </c>
      <c r="V8" s="55">
        <f t="shared" si="2"/>
        <v>20</v>
      </c>
      <c r="W8" s="56">
        <f>SUM(T8-U8-V8)</f>
        <v>64</v>
      </c>
    </row>
    <row r="9" spans="1:24" x14ac:dyDescent="0.25">
      <c r="A9" s="10">
        <v>4</v>
      </c>
      <c r="B9" s="14" t="s">
        <v>11</v>
      </c>
      <c r="C9" s="32">
        <v>2516</v>
      </c>
      <c r="D9" s="32">
        <v>238</v>
      </c>
      <c r="E9" s="32" t="s">
        <v>6</v>
      </c>
      <c r="F9" s="115">
        <v>25</v>
      </c>
      <c r="G9" s="110">
        <v>25</v>
      </c>
      <c r="H9" s="110">
        <v>0</v>
      </c>
      <c r="I9" s="110">
        <v>0</v>
      </c>
      <c r="J9" s="110">
        <v>0</v>
      </c>
      <c r="K9" s="110">
        <v>0</v>
      </c>
      <c r="L9" s="110"/>
      <c r="M9" s="110"/>
      <c r="N9" s="110"/>
      <c r="O9" s="110"/>
      <c r="P9" s="110"/>
      <c r="Q9" s="110"/>
      <c r="R9" s="110"/>
      <c r="S9" s="110"/>
      <c r="T9" s="75">
        <f t="shared" si="0"/>
        <v>50</v>
      </c>
      <c r="U9" s="55">
        <f t="shared" si="1"/>
        <v>0</v>
      </c>
      <c r="V9" s="55">
        <f t="shared" si="2"/>
        <v>0</v>
      </c>
      <c r="W9" s="56">
        <f>SUM(T9-U9-V9)</f>
        <v>50</v>
      </c>
    </row>
    <row r="10" spans="1:24" x14ac:dyDescent="0.25">
      <c r="A10" s="10">
        <v>5</v>
      </c>
      <c r="B10" s="14" t="s">
        <v>35</v>
      </c>
      <c r="C10" s="15">
        <v>4127</v>
      </c>
      <c r="D10" s="15">
        <v>282</v>
      </c>
      <c r="E10" s="32" t="s">
        <v>6</v>
      </c>
      <c r="F10" s="115">
        <v>18</v>
      </c>
      <c r="G10" s="110">
        <v>19</v>
      </c>
      <c r="H10" s="110">
        <v>0</v>
      </c>
      <c r="I10" s="110">
        <v>0</v>
      </c>
      <c r="J10" s="110">
        <v>0</v>
      </c>
      <c r="K10" s="110">
        <v>0</v>
      </c>
      <c r="L10" s="110"/>
      <c r="M10" s="110"/>
      <c r="N10" s="110"/>
      <c r="O10" s="110"/>
      <c r="P10" s="110"/>
      <c r="Q10" s="110"/>
      <c r="R10" s="110"/>
      <c r="S10" s="110"/>
      <c r="T10" s="75">
        <f t="shared" si="0"/>
        <v>37</v>
      </c>
      <c r="U10" s="55">
        <f t="shared" si="1"/>
        <v>0</v>
      </c>
      <c r="V10" s="55">
        <f t="shared" si="2"/>
        <v>0</v>
      </c>
      <c r="W10" s="56">
        <f>SUM(T10-U10-V10)</f>
        <v>37</v>
      </c>
    </row>
    <row r="11" spans="1:24" x14ac:dyDescent="0.25">
      <c r="A11" s="10">
        <v>6</v>
      </c>
      <c r="B11" s="29"/>
      <c r="C11" s="38"/>
      <c r="D11" s="38"/>
      <c r="E11" s="38"/>
      <c r="F11" s="115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75">
        <f t="shared" si="0"/>
        <v>0</v>
      </c>
      <c r="U11" s="55" t="e">
        <f t="shared" si="1"/>
        <v>#NUM!</v>
      </c>
      <c r="V11" s="55" t="e">
        <f t="shared" si="2"/>
        <v>#NUM!</v>
      </c>
      <c r="W11" s="56" t="e">
        <f t="shared" ref="W11:W21" si="3">SUM(T11-U11-V11)</f>
        <v>#NUM!</v>
      </c>
    </row>
    <row r="12" spans="1:24" x14ac:dyDescent="0.25">
      <c r="A12" s="10">
        <v>7</v>
      </c>
      <c r="B12" s="29"/>
      <c r="C12" s="38"/>
      <c r="D12" s="38"/>
      <c r="E12" s="38"/>
      <c r="F12" s="115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75">
        <f t="shared" si="0"/>
        <v>0</v>
      </c>
      <c r="U12" s="55" t="e">
        <f t="shared" si="1"/>
        <v>#NUM!</v>
      </c>
      <c r="V12" s="55" t="e">
        <f t="shared" si="2"/>
        <v>#NUM!</v>
      </c>
      <c r="W12" s="56" t="e">
        <f t="shared" si="3"/>
        <v>#NUM!</v>
      </c>
    </row>
    <row r="13" spans="1:24" x14ac:dyDescent="0.25">
      <c r="A13" s="10">
        <v>8</v>
      </c>
      <c r="B13" s="31"/>
      <c r="C13" s="32"/>
      <c r="D13" s="32"/>
      <c r="E13" s="32"/>
      <c r="F13" s="115"/>
      <c r="G13" s="110"/>
      <c r="H13" s="110"/>
      <c r="I13" s="110"/>
      <c r="J13" s="110"/>
      <c r="K13" s="116"/>
      <c r="L13" s="110"/>
      <c r="M13" s="110"/>
      <c r="N13" s="110"/>
      <c r="O13" s="110"/>
      <c r="P13" s="110"/>
      <c r="Q13" s="110"/>
      <c r="R13" s="110"/>
      <c r="S13" s="110"/>
      <c r="T13" s="75">
        <f t="shared" si="0"/>
        <v>0</v>
      </c>
      <c r="U13" s="55" t="e">
        <f t="shared" si="1"/>
        <v>#NUM!</v>
      </c>
      <c r="V13" s="55" t="e">
        <f t="shared" si="2"/>
        <v>#NUM!</v>
      </c>
      <c r="W13" s="56" t="e">
        <f t="shared" si="3"/>
        <v>#NUM!</v>
      </c>
    </row>
    <row r="14" spans="1:24" x14ac:dyDescent="0.25">
      <c r="A14" s="10">
        <v>9</v>
      </c>
      <c r="B14" s="14"/>
      <c r="C14" s="32"/>
      <c r="D14" s="32"/>
      <c r="E14" s="32"/>
      <c r="F14" s="117"/>
      <c r="G14" s="118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75">
        <f t="shared" si="0"/>
        <v>0</v>
      </c>
      <c r="U14" s="55" t="e">
        <f t="shared" si="1"/>
        <v>#NUM!</v>
      </c>
      <c r="V14" s="55" t="e">
        <f t="shared" si="2"/>
        <v>#NUM!</v>
      </c>
      <c r="W14" s="56" t="e">
        <f t="shared" si="3"/>
        <v>#NUM!</v>
      </c>
    </row>
    <row r="15" spans="1:24" x14ac:dyDescent="0.25">
      <c r="A15" s="10">
        <v>10</v>
      </c>
      <c r="B15" s="14"/>
      <c r="C15" s="15"/>
      <c r="D15" s="15"/>
      <c r="E15" s="15"/>
      <c r="F15" s="115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75">
        <f t="shared" si="0"/>
        <v>0</v>
      </c>
      <c r="U15" s="55" t="e">
        <f t="shared" si="1"/>
        <v>#NUM!</v>
      </c>
      <c r="V15" s="55" t="e">
        <f t="shared" si="2"/>
        <v>#NUM!</v>
      </c>
      <c r="W15" s="56" t="e">
        <f t="shared" si="3"/>
        <v>#NUM!</v>
      </c>
    </row>
    <row r="16" spans="1:24" x14ac:dyDescent="0.25">
      <c r="A16" s="10">
        <v>11</v>
      </c>
      <c r="B16" s="14"/>
      <c r="C16" s="15"/>
      <c r="D16" s="15"/>
      <c r="E16" s="15"/>
      <c r="F16" s="115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75">
        <f t="shared" si="0"/>
        <v>0</v>
      </c>
      <c r="U16" s="55" t="e">
        <f t="shared" si="1"/>
        <v>#NUM!</v>
      </c>
      <c r="V16" s="55" t="e">
        <f t="shared" si="2"/>
        <v>#NUM!</v>
      </c>
      <c r="W16" s="56" t="e">
        <f t="shared" si="3"/>
        <v>#NUM!</v>
      </c>
    </row>
    <row r="17" spans="1:23" x14ac:dyDescent="0.25">
      <c r="A17" s="10">
        <v>12</v>
      </c>
      <c r="B17" s="14"/>
      <c r="C17" s="32"/>
      <c r="D17" s="32"/>
      <c r="E17" s="32"/>
      <c r="F17" s="115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75">
        <f t="shared" si="0"/>
        <v>0</v>
      </c>
      <c r="U17" s="55" t="e">
        <f t="shared" si="1"/>
        <v>#NUM!</v>
      </c>
      <c r="V17" s="55" t="e">
        <f t="shared" si="2"/>
        <v>#NUM!</v>
      </c>
      <c r="W17" s="56" t="e">
        <f t="shared" si="3"/>
        <v>#NUM!</v>
      </c>
    </row>
    <row r="18" spans="1:23" x14ac:dyDescent="0.25">
      <c r="A18" s="10">
        <v>13</v>
      </c>
      <c r="B18" s="29"/>
      <c r="C18" s="30"/>
      <c r="D18" s="30"/>
      <c r="E18" s="38"/>
      <c r="F18" s="115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75">
        <f t="shared" si="0"/>
        <v>0</v>
      </c>
      <c r="U18" s="55" t="e">
        <f t="shared" si="1"/>
        <v>#NUM!</v>
      </c>
      <c r="V18" s="55" t="e">
        <f t="shared" si="2"/>
        <v>#NUM!</v>
      </c>
      <c r="W18" s="56" t="e">
        <f t="shared" si="3"/>
        <v>#NUM!</v>
      </c>
    </row>
    <row r="19" spans="1:23" x14ac:dyDescent="0.25">
      <c r="A19" s="10">
        <v>14</v>
      </c>
      <c r="B19" s="14"/>
      <c r="C19" s="15"/>
      <c r="D19" s="15"/>
      <c r="E19" s="15"/>
      <c r="F19" s="115"/>
      <c r="G19" s="110"/>
      <c r="H19" s="117"/>
      <c r="I19" s="118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75">
        <f t="shared" si="0"/>
        <v>0</v>
      </c>
      <c r="U19" s="55" t="e">
        <f t="shared" si="1"/>
        <v>#NUM!</v>
      </c>
      <c r="V19" s="55" t="e">
        <f t="shared" si="2"/>
        <v>#NUM!</v>
      </c>
      <c r="W19" s="56" t="e">
        <f t="shared" si="3"/>
        <v>#NUM!</v>
      </c>
    </row>
    <row r="20" spans="1:23" x14ac:dyDescent="0.25">
      <c r="A20" s="10">
        <v>15</v>
      </c>
      <c r="B20" s="14"/>
      <c r="C20" s="15"/>
      <c r="D20" s="15"/>
      <c r="E20" s="15"/>
      <c r="F20" s="115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75">
        <f t="shared" si="0"/>
        <v>0</v>
      </c>
      <c r="U20" s="55" t="e">
        <f t="shared" si="1"/>
        <v>#NUM!</v>
      </c>
      <c r="V20" s="55" t="e">
        <f t="shared" si="2"/>
        <v>#NUM!</v>
      </c>
      <c r="W20" s="56" t="e">
        <f t="shared" si="3"/>
        <v>#NUM!</v>
      </c>
    </row>
    <row r="21" spans="1:23" ht="15.75" thickBot="1" x14ac:dyDescent="0.3">
      <c r="A21" s="72">
        <v>16</v>
      </c>
      <c r="B21" s="60"/>
      <c r="C21" s="73"/>
      <c r="D21" s="73"/>
      <c r="E21" s="73"/>
      <c r="F21" s="119"/>
      <c r="G21" s="112"/>
      <c r="H21" s="120"/>
      <c r="I21" s="120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83">
        <f t="shared" si="0"/>
        <v>0</v>
      </c>
      <c r="U21" s="84" t="e">
        <f t="shared" si="1"/>
        <v>#NUM!</v>
      </c>
      <c r="V21" s="84" t="e">
        <f t="shared" si="2"/>
        <v>#NUM!</v>
      </c>
      <c r="W21" s="85" t="e">
        <f t="shared" si="3"/>
        <v>#NUM!</v>
      </c>
    </row>
    <row r="22" spans="1:23" s="18" customFormat="1" x14ac:dyDescent="0.25">
      <c r="C22" s="19"/>
      <c r="D22" s="19"/>
      <c r="E22" s="19"/>
      <c r="F22" s="173">
        <v>5</v>
      </c>
      <c r="G22" s="173"/>
      <c r="H22" s="173">
        <v>3</v>
      </c>
      <c r="I22" s="173"/>
      <c r="J22" s="173">
        <v>3</v>
      </c>
      <c r="K22" s="173"/>
      <c r="L22" s="173">
        <v>0</v>
      </c>
      <c r="M22" s="173"/>
      <c r="N22" s="173"/>
      <c r="O22" s="173">
        <v>0</v>
      </c>
      <c r="P22" s="173"/>
      <c r="Q22" s="173"/>
      <c r="R22" s="173">
        <v>0</v>
      </c>
      <c r="S22" s="173"/>
      <c r="T22" s="54"/>
      <c r="U22" s="54"/>
      <c r="V22" s="54"/>
      <c r="W22" s="46">
        <f>AVERAGE(F22:S22)</f>
        <v>1.8333333333333333</v>
      </c>
    </row>
    <row r="23" spans="1:23" x14ac:dyDescent="0.25">
      <c r="B23" s="168" t="s">
        <v>7</v>
      </c>
      <c r="C23" s="168"/>
      <c r="D23" s="168"/>
      <c r="E23" s="168"/>
      <c r="F23" s="168"/>
      <c r="G23" s="20"/>
      <c r="H23" s="20"/>
      <c r="I23" s="20"/>
      <c r="J23" s="20"/>
      <c r="K23" s="20"/>
      <c r="L23" s="20"/>
      <c r="M23" s="20"/>
      <c r="N23" s="20"/>
      <c r="O23" s="20"/>
      <c r="P23" s="47"/>
      <c r="Q23" s="47"/>
      <c r="R23" s="52"/>
      <c r="S23" s="52"/>
      <c r="T23" s="52"/>
      <c r="U23" s="52"/>
      <c r="V23" s="52"/>
      <c r="W23" s="20"/>
    </row>
    <row r="24" spans="1:23" x14ac:dyDescent="0.25">
      <c r="B24" s="168"/>
      <c r="C24" s="168"/>
      <c r="D24" s="168"/>
      <c r="E24" s="168"/>
      <c r="F24" s="168"/>
      <c r="G24" s="20"/>
      <c r="H24" s="20"/>
      <c r="I24" s="20"/>
      <c r="J24" s="20"/>
      <c r="K24" s="20"/>
      <c r="L24" s="20"/>
      <c r="M24" s="20"/>
      <c r="N24" s="20"/>
      <c r="O24" s="20"/>
      <c r="P24" s="47"/>
      <c r="Q24" s="47"/>
      <c r="R24" s="52"/>
      <c r="S24" s="52"/>
      <c r="T24" s="52"/>
      <c r="U24" s="52"/>
      <c r="V24" s="52"/>
      <c r="W24" s="20"/>
    </row>
  </sheetData>
  <sortState ref="B6:W10">
    <sortCondition descending="1" ref="T6:T10"/>
  </sortState>
  <mergeCells count="24">
    <mergeCell ref="J22:K22"/>
    <mergeCell ref="L3:N3"/>
    <mergeCell ref="R4:S4"/>
    <mergeCell ref="L4:N4"/>
    <mergeCell ref="L22:N22"/>
    <mergeCell ref="O4:Q4"/>
    <mergeCell ref="O3:Q3"/>
    <mergeCell ref="O22:Q22"/>
    <mergeCell ref="R22:S22"/>
    <mergeCell ref="B23:F24"/>
    <mergeCell ref="F3:G3"/>
    <mergeCell ref="F4:G4"/>
    <mergeCell ref="F22:G22"/>
    <mergeCell ref="H3:I3"/>
    <mergeCell ref="H4:I4"/>
    <mergeCell ref="H22:I22"/>
    <mergeCell ref="T3:T5"/>
    <mergeCell ref="V3:V5"/>
    <mergeCell ref="W3:W5"/>
    <mergeCell ref="U3:U5"/>
    <mergeCell ref="F1:W2"/>
    <mergeCell ref="J4:K4"/>
    <mergeCell ref="J3:K3"/>
    <mergeCell ref="R3:S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J3" sqref="J3:K3"/>
    </sheetView>
  </sheetViews>
  <sheetFormatPr defaultRowHeight="15" x14ac:dyDescent="0.25"/>
  <cols>
    <col min="1" max="1" width="4.7109375" bestFit="1" customWidth="1"/>
    <col min="2" max="2" width="22.5703125" customWidth="1"/>
    <col min="6" max="6" width="6.7109375" customWidth="1"/>
    <col min="7" max="7" width="6.5703125" customWidth="1"/>
    <col min="8" max="8" width="6.28515625" customWidth="1"/>
    <col min="9" max="9" width="7" customWidth="1"/>
    <col min="10" max="10" width="6.85546875" customWidth="1"/>
    <col min="11" max="11" width="6.42578125" customWidth="1"/>
    <col min="12" max="12" width="6.7109375" customWidth="1"/>
    <col min="13" max="13" width="7.28515625" customWidth="1"/>
    <col min="14" max="14" width="6.28515625" customWidth="1"/>
    <col min="15" max="19" width="6" customWidth="1"/>
    <col min="20" max="20" width="6.7109375" customWidth="1"/>
    <col min="21" max="22" width="6" customWidth="1"/>
    <col min="24" max="24" width="30.5703125" bestFit="1" customWidth="1"/>
  </cols>
  <sheetData>
    <row r="1" spans="1:25" ht="39.75" customHeight="1" thickBot="1" x14ac:dyDescent="0.3">
      <c r="A1" s="76"/>
      <c r="B1" s="77"/>
      <c r="C1" s="77"/>
      <c r="D1" s="77"/>
      <c r="E1" s="77"/>
      <c r="F1" s="178" t="s">
        <v>52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9"/>
      <c r="X1" s="1"/>
      <c r="Y1" s="1"/>
    </row>
    <row r="2" spans="1:25" ht="15" customHeight="1" x14ac:dyDescent="0.25">
      <c r="A2" s="78"/>
      <c r="B2" s="79"/>
      <c r="C2" s="80"/>
      <c r="D2" s="80"/>
      <c r="E2" s="80"/>
      <c r="F2" s="169" t="s">
        <v>30</v>
      </c>
      <c r="G2" s="170"/>
      <c r="H2" s="166" t="s">
        <v>30</v>
      </c>
      <c r="I2" s="174"/>
      <c r="J2" s="166" t="s">
        <v>30</v>
      </c>
      <c r="K2" s="167"/>
      <c r="L2" s="169" t="s">
        <v>30</v>
      </c>
      <c r="M2" s="170"/>
      <c r="N2" s="176"/>
      <c r="O2" s="166" t="s">
        <v>30</v>
      </c>
      <c r="P2" s="174"/>
      <c r="Q2" s="167"/>
      <c r="R2" s="166" t="s">
        <v>30</v>
      </c>
      <c r="S2" s="167"/>
      <c r="T2" s="151" t="s">
        <v>45</v>
      </c>
      <c r="U2" s="154" t="s">
        <v>46</v>
      </c>
      <c r="V2" s="154" t="s">
        <v>46</v>
      </c>
      <c r="W2" s="157" t="s">
        <v>0</v>
      </c>
    </row>
    <row r="3" spans="1:25" ht="15.75" thickBot="1" x14ac:dyDescent="0.3">
      <c r="A3" s="78"/>
      <c r="B3" s="79"/>
      <c r="C3" s="80"/>
      <c r="D3" s="80"/>
      <c r="E3" s="80"/>
      <c r="F3" s="171">
        <v>43506</v>
      </c>
      <c r="G3" s="172"/>
      <c r="H3" s="164">
        <v>43583</v>
      </c>
      <c r="I3" s="175"/>
      <c r="J3" s="164">
        <v>43673</v>
      </c>
      <c r="K3" s="165"/>
      <c r="L3" s="171"/>
      <c r="M3" s="172"/>
      <c r="N3" s="177"/>
      <c r="O3" s="164"/>
      <c r="P3" s="175"/>
      <c r="Q3" s="165"/>
      <c r="R3" s="164"/>
      <c r="S3" s="165"/>
      <c r="T3" s="152"/>
      <c r="U3" s="155"/>
      <c r="V3" s="155"/>
      <c r="W3" s="158"/>
    </row>
    <row r="4" spans="1:25" ht="45.75" thickBot="1" x14ac:dyDescent="0.3">
      <c r="A4" s="4" t="s">
        <v>1</v>
      </c>
      <c r="B4" s="88" t="s">
        <v>2</v>
      </c>
      <c r="C4" s="89" t="s">
        <v>3</v>
      </c>
      <c r="D4" s="89" t="s">
        <v>4</v>
      </c>
      <c r="E4" s="89" t="s">
        <v>5</v>
      </c>
      <c r="F4" s="7" t="s">
        <v>8</v>
      </c>
      <c r="G4" s="21" t="s">
        <v>9</v>
      </c>
      <c r="H4" s="21" t="s">
        <v>8</v>
      </c>
      <c r="I4" s="7" t="s">
        <v>9</v>
      </c>
      <c r="J4" s="7" t="s">
        <v>8</v>
      </c>
      <c r="K4" s="21" t="s">
        <v>9</v>
      </c>
      <c r="L4" s="7" t="s">
        <v>8</v>
      </c>
      <c r="M4" s="21" t="s">
        <v>9</v>
      </c>
      <c r="N4" s="7" t="s">
        <v>34</v>
      </c>
      <c r="O4" s="21" t="s">
        <v>8</v>
      </c>
      <c r="P4" s="34" t="s">
        <v>9</v>
      </c>
      <c r="Q4" s="34" t="s">
        <v>34</v>
      </c>
      <c r="R4" s="34" t="s">
        <v>8</v>
      </c>
      <c r="S4" s="34" t="s">
        <v>9</v>
      </c>
      <c r="T4" s="153"/>
      <c r="U4" s="156"/>
      <c r="V4" s="156"/>
      <c r="W4" s="159"/>
    </row>
    <row r="5" spans="1:25" x14ac:dyDescent="0.25">
      <c r="A5" s="10">
        <v>1</v>
      </c>
      <c r="B5" s="29" t="s">
        <v>12</v>
      </c>
      <c r="C5" s="30">
        <v>2133</v>
      </c>
      <c r="D5" s="30">
        <v>747</v>
      </c>
      <c r="E5" s="38" t="s">
        <v>6</v>
      </c>
      <c r="F5" s="121">
        <v>25</v>
      </c>
      <c r="G5" s="109">
        <v>25</v>
      </c>
      <c r="H5" s="109">
        <v>25</v>
      </c>
      <c r="I5" s="109">
        <v>25</v>
      </c>
      <c r="J5" s="109">
        <v>25</v>
      </c>
      <c r="K5" s="109">
        <v>25</v>
      </c>
      <c r="L5" s="109"/>
      <c r="M5" s="109"/>
      <c r="N5" s="109"/>
      <c r="O5" s="109"/>
      <c r="P5" s="109"/>
      <c r="Q5" s="109"/>
      <c r="R5" s="109"/>
      <c r="S5" s="109"/>
      <c r="T5" s="75">
        <f t="shared" ref="T5:T12" si="0">SUM(F5:S5)</f>
        <v>150</v>
      </c>
      <c r="U5" s="55">
        <f t="shared" ref="U5:U12" si="1">SMALL(IF(ISBLANK(F5:S5),0,F5:S5),1)</f>
        <v>25</v>
      </c>
      <c r="V5" s="55">
        <f t="shared" ref="V5:V12" si="2">SMALL(IF(ISBLANK(F5:S5),0,F5:S5),2)</f>
        <v>25</v>
      </c>
      <c r="W5" s="56">
        <f t="shared" ref="W5:W12" si="3">SUM(T5-U5-V5)</f>
        <v>100</v>
      </c>
      <c r="X5" s="57"/>
    </row>
    <row r="6" spans="1:25" x14ac:dyDescent="0.25">
      <c r="A6" s="10">
        <v>2</v>
      </c>
      <c r="B6" s="31" t="s">
        <v>16</v>
      </c>
      <c r="C6" s="32">
        <v>4385</v>
      </c>
      <c r="D6" s="32">
        <v>37</v>
      </c>
      <c r="E6" s="32" t="s">
        <v>6</v>
      </c>
      <c r="F6" s="115">
        <v>22</v>
      </c>
      <c r="G6" s="110">
        <v>22</v>
      </c>
      <c r="H6" s="110">
        <v>22</v>
      </c>
      <c r="I6" s="110">
        <v>22</v>
      </c>
      <c r="J6" s="110">
        <v>22</v>
      </c>
      <c r="K6" s="110">
        <v>22</v>
      </c>
      <c r="L6" s="110"/>
      <c r="M6" s="110"/>
      <c r="N6" s="110"/>
      <c r="O6" s="110"/>
      <c r="P6" s="110"/>
      <c r="Q6" s="110"/>
      <c r="R6" s="110"/>
      <c r="S6" s="110"/>
      <c r="T6" s="75">
        <f t="shared" si="0"/>
        <v>132</v>
      </c>
      <c r="U6" s="55">
        <f t="shared" si="1"/>
        <v>22</v>
      </c>
      <c r="V6" s="55">
        <f t="shared" si="2"/>
        <v>22</v>
      </c>
      <c r="W6" s="56">
        <f t="shared" si="3"/>
        <v>88</v>
      </c>
    </row>
    <row r="7" spans="1:25" x14ac:dyDescent="0.25">
      <c r="A7" s="10">
        <v>3</v>
      </c>
      <c r="B7" s="14" t="s">
        <v>31</v>
      </c>
      <c r="C7" s="32">
        <v>12318</v>
      </c>
      <c r="D7" s="32">
        <v>31</v>
      </c>
      <c r="E7" s="32" t="s">
        <v>6</v>
      </c>
      <c r="F7" s="115">
        <v>20</v>
      </c>
      <c r="G7" s="110">
        <v>20</v>
      </c>
      <c r="H7" s="110">
        <v>20</v>
      </c>
      <c r="I7" s="110">
        <v>20</v>
      </c>
      <c r="J7" s="110">
        <v>20</v>
      </c>
      <c r="K7" s="110">
        <v>20</v>
      </c>
      <c r="L7" s="110"/>
      <c r="M7" s="110"/>
      <c r="N7" s="110"/>
      <c r="O7" s="110"/>
      <c r="P7" s="110"/>
      <c r="Q7" s="110"/>
      <c r="R7" s="110"/>
      <c r="S7" s="110"/>
      <c r="T7" s="75">
        <f t="shared" si="0"/>
        <v>120</v>
      </c>
      <c r="U7" s="55">
        <f t="shared" si="1"/>
        <v>20</v>
      </c>
      <c r="V7" s="55">
        <f t="shared" si="2"/>
        <v>20</v>
      </c>
      <c r="W7" s="56">
        <f t="shared" si="3"/>
        <v>80</v>
      </c>
    </row>
    <row r="8" spans="1:25" x14ac:dyDescent="0.25">
      <c r="A8" s="10">
        <v>4</v>
      </c>
      <c r="B8" s="14" t="s">
        <v>32</v>
      </c>
      <c r="C8" s="15">
        <v>1783</v>
      </c>
      <c r="D8" s="15">
        <v>355</v>
      </c>
      <c r="E8" s="32" t="s">
        <v>6</v>
      </c>
      <c r="F8" s="115">
        <v>18</v>
      </c>
      <c r="G8" s="110">
        <v>17</v>
      </c>
      <c r="H8" s="110">
        <v>18</v>
      </c>
      <c r="I8" s="110">
        <v>19</v>
      </c>
      <c r="J8" s="110">
        <v>19</v>
      </c>
      <c r="K8" s="110">
        <v>19</v>
      </c>
      <c r="L8" s="110"/>
      <c r="M8" s="110"/>
      <c r="N8" s="110"/>
      <c r="O8" s="110"/>
      <c r="P8" s="110"/>
      <c r="Q8" s="110"/>
      <c r="R8" s="110"/>
      <c r="S8" s="110"/>
      <c r="T8" s="75">
        <f t="shared" si="0"/>
        <v>110</v>
      </c>
      <c r="U8" s="55">
        <f t="shared" si="1"/>
        <v>17</v>
      </c>
      <c r="V8" s="55">
        <f t="shared" si="2"/>
        <v>18</v>
      </c>
      <c r="W8" s="56">
        <f t="shared" si="3"/>
        <v>75</v>
      </c>
    </row>
    <row r="9" spans="1:25" x14ac:dyDescent="0.25">
      <c r="A9" s="10">
        <v>5</v>
      </c>
      <c r="B9" s="14" t="s">
        <v>10</v>
      </c>
      <c r="C9" s="32">
        <v>2575</v>
      </c>
      <c r="D9" s="32">
        <v>29</v>
      </c>
      <c r="E9" s="32" t="s">
        <v>6</v>
      </c>
      <c r="F9" s="115">
        <v>19</v>
      </c>
      <c r="G9" s="110">
        <v>18</v>
      </c>
      <c r="H9" s="110">
        <v>17</v>
      </c>
      <c r="I9" s="110">
        <v>18</v>
      </c>
      <c r="J9" s="110">
        <v>18</v>
      </c>
      <c r="K9" s="110">
        <v>18</v>
      </c>
      <c r="L9" s="110"/>
      <c r="M9" s="110"/>
      <c r="N9" s="110"/>
      <c r="O9" s="110"/>
      <c r="P9" s="110"/>
      <c r="Q9" s="110"/>
      <c r="R9" s="110"/>
      <c r="S9" s="110"/>
      <c r="T9" s="75">
        <f t="shared" si="0"/>
        <v>108</v>
      </c>
      <c r="U9" s="55">
        <f t="shared" si="1"/>
        <v>17</v>
      </c>
      <c r="V9" s="55">
        <f t="shared" si="2"/>
        <v>18</v>
      </c>
      <c r="W9" s="56">
        <f t="shared" si="3"/>
        <v>73</v>
      </c>
    </row>
    <row r="10" spans="1:25" x14ac:dyDescent="0.25">
      <c r="A10" s="10">
        <v>6</v>
      </c>
      <c r="B10" s="14" t="s">
        <v>29</v>
      </c>
      <c r="C10" s="15">
        <v>4181</v>
      </c>
      <c r="D10" s="15">
        <v>444</v>
      </c>
      <c r="E10" s="32" t="s">
        <v>6</v>
      </c>
      <c r="F10" s="115">
        <v>0</v>
      </c>
      <c r="G10" s="110">
        <v>19</v>
      </c>
      <c r="H10" s="110">
        <v>19</v>
      </c>
      <c r="I10" s="110">
        <v>16</v>
      </c>
      <c r="J10" s="110">
        <v>17</v>
      </c>
      <c r="K10" s="110">
        <v>17</v>
      </c>
      <c r="L10" s="110"/>
      <c r="M10" s="110"/>
      <c r="N10" s="110"/>
      <c r="O10" s="110"/>
      <c r="P10" s="110"/>
      <c r="Q10" s="110"/>
      <c r="R10" s="110"/>
      <c r="S10" s="110"/>
      <c r="T10" s="75">
        <f t="shared" si="0"/>
        <v>88</v>
      </c>
      <c r="U10" s="55">
        <f t="shared" si="1"/>
        <v>0</v>
      </c>
      <c r="V10" s="55">
        <f t="shared" si="2"/>
        <v>16</v>
      </c>
      <c r="W10" s="56">
        <f t="shared" si="3"/>
        <v>72</v>
      </c>
    </row>
    <row r="11" spans="1:25" x14ac:dyDescent="0.25">
      <c r="A11" s="10">
        <v>7</v>
      </c>
      <c r="B11" s="29" t="s">
        <v>42</v>
      </c>
      <c r="C11" s="30">
        <v>3992</v>
      </c>
      <c r="D11" s="30">
        <v>38</v>
      </c>
      <c r="E11" s="38" t="s">
        <v>6</v>
      </c>
      <c r="F11" s="115">
        <v>16</v>
      </c>
      <c r="G11" s="110">
        <v>16</v>
      </c>
      <c r="H11" s="110">
        <v>16</v>
      </c>
      <c r="I11" s="110">
        <v>17</v>
      </c>
      <c r="J11" s="110">
        <v>0</v>
      </c>
      <c r="K11" s="110">
        <v>0</v>
      </c>
      <c r="L11" s="110"/>
      <c r="M11" s="110"/>
      <c r="N11" s="110"/>
      <c r="O11" s="110"/>
      <c r="P11" s="110"/>
      <c r="Q11" s="110"/>
      <c r="R11" s="110"/>
      <c r="S11" s="110"/>
      <c r="T11" s="75">
        <f t="shared" si="0"/>
        <v>65</v>
      </c>
      <c r="U11" s="55">
        <f t="shared" si="1"/>
        <v>0</v>
      </c>
      <c r="V11" s="55">
        <f t="shared" si="2"/>
        <v>0</v>
      </c>
      <c r="W11" s="56">
        <f t="shared" si="3"/>
        <v>65</v>
      </c>
    </row>
    <row r="12" spans="1:25" x14ac:dyDescent="0.25">
      <c r="A12" s="10">
        <v>8</v>
      </c>
      <c r="B12" s="14" t="s">
        <v>11</v>
      </c>
      <c r="C12" s="32">
        <v>2516</v>
      </c>
      <c r="D12" s="32">
        <v>238</v>
      </c>
      <c r="E12" s="32" t="s">
        <v>6</v>
      </c>
      <c r="F12" s="115">
        <v>17</v>
      </c>
      <c r="G12" s="110">
        <v>15</v>
      </c>
      <c r="H12" s="110">
        <v>0</v>
      </c>
      <c r="I12" s="110">
        <v>0</v>
      </c>
      <c r="J12" s="110">
        <v>0</v>
      </c>
      <c r="K12" s="110">
        <v>0</v>
      </c>
      <c r="L12" s="110"/>
      <c r="M12" s="110"/>
      <c r="N12" s="110"/>
      <c r="O12" s="110"/>
      <c r="P12" s="110"/>
      <c r="Q12" s="110"/>
      <c r="R12" s="110"/>
      <c r="S12" s="116"/>
      <c r="T12" s="75">
        <f t="shared" si="0"/>
        <v>32</v>
      </c>
      <c r="U12" s="55">
        <f t="shared" si="1"/>
        <v>0</v>
      </c>
      <c r="V12" s="55">
        <f t="shared" si="2"/>
        <v>0</v>
      </c>
      <c r="W12" s="56">
        <f t="shared" si="3"/>
        <v>32</v>
      </c>
    </row>
    <row r="13" spans="1:25" x14ac:dyDescent="0.25">
      <c r="A13" s="10">
        <v>9</v>
      </c>
      <c r="B13" s="29"/>
      <c r="C13" s="38"/>
      <c r="D13" s="38"/>
      <c r="E13" s="38"/>
      <c r="F13" s="113"/>
      <c r="G13" s="114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75">
        <f t="shared" ref="T13:T16" si="4">SUM(F13:S13)</f>
        <v>0</v>
      </c>
      <c r="U13" s="55" t="e">
        <f t="shared" ref="U13:U16" si="5">SMALL(IF(ISBLANK(F13:S13),0,F13:S13),1)</f>
        <v>#NUM!</v>
      </c>
      <c r="V13" s="55" t="e">
        <f t="shared" ref="V13:V16" si="6">SMALL(IF(ISBLANK(F13:S13),0,F13:S13),2)</f>
        <v>#NUM!</v>
      </c>
      <c r="W13" s="56" t="e">
        <f t="shared" ref="W13:W16" si="7">SUM(T13-U13-V13)</f>
        <v>#NUM!</v>
      </c>
    </row>
    <row r="14" spans="1:25" x14ac:dyDescent="0.25">
      <c r="A14" s="10">
        <v>10</v>
      </c>
      <c r="B14" s="14"/>
      <c r="C14" s="15"/>
      <c r="D14" s="15"/>
      <c r="E14" s="32"/>
      <c r="F14" s="115"/>
      <c r="G14" s="110"/>
      <c r="H14" s="115"/>
      <c r="I14" s="110"/>
      <c r="J14" s="110"/>
      <c r="K14" s="110"/>
      <c r="L14" s="115"/>
      <c r="M14" s="110"/>
      <c r="N14" s="110"/>
      <c r="O14" s="115"/>
      <c r="P14" s="110"/>
      <c r="Q14" s="110"/>
      <c r="R14" s="110"/>
      <c r="S14" s="110"/>
      <c r="T14" s="75">
        <f t="shared" si="4"/>
        <v>0</v>
      </c>
      <c r="U14" s="55" t="e">
        <f t="shared" si="5"/>
        <v>#NUM!</v>
      </c>
      <c r="V14" s="55" t="e">
        <f t="shared" si="6"/>
        <v>#NUM!</v>
      </c>
      <c r="W14" s="56" t="e">
        <f t="shared" si="7"/>
        <v>#NUM!</v>
      </c>
    </row>
    <row r="15" spans="1:25" x14ac:dyDescent="0.25">
      <c r="A15" s="10">
        <v>11</v>
      </c>
      <c r="B15" s="29"/>
      <c r="C15" s="38"/>
      <c r="D15" s="38"/>
      <c r="E15" s="38"/>
      <c r="F15" s="115"/>
      <c r="G15" s="110"/>
      <c r="H15" s="115"/>
      <c r="I15" s="110"/>
      <c r="J15" s="110"/>
      <c r="K15" s="110"/>
      <c r="L15" s="115"/>
      <c r="M15" s="110"/>
      <c r="N15" s="110"/>
      <c r="O15" s="115"/>
      <c r="P15" s="110"/>
      <c r="Q15" s="110"/>
      <c r="R15" s="110"/>
      <c r="S15" s="110"/>
      <c r="T15" s="75">
        <f t="shared" si="4"/>
        <v>0</v>
      </c>
      <c r="U15" s="55" t="e">
        <f t="shared" si="5"/>
        <v>#NUM!</v>
      </c>
      <c r="V15" s="55" t="e">
        <f t="shared" si="6"/>
        <v>#NUM!</v>
      </c>
      <c r="W15" s="56" t="e">
        <f t="shared" si="7"/>
        <v>#NUM!</v>
      </c>
    </row>
    <row r="16" spans="1:25" ht="15.75" thickBot="1" x14ac:dyDescent="0.3">
      <c r="A16" s="72">
        <v>12</v>
      </c>
      <c r="B16" s="60"/>
      <c r="C16" s="73"/>
      <c r="D16" s="73"/>
      <c r="E16" s="25"/>
      <c r="F16" s="119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83">
        <f t="shared" si="4"/>
        <v>0</v>
      </c>
      <c r="U16" s="84" t="e">
        <f t="shared" si="5"/>
        <v>#NUM!</v>
      </c>
      <c r="V16" s="84" t="e">
        <f t="shared" si="6"/>
        <v>#NUM!</v>
      </c>
      <c r="W16" s="56" t="e">
        <f t="shared" si="7"/>
        <v>#NUM!</v>
      </c>
    </row>
    <row r="17" spans="4:23" x14ac:dyDescent="0.25">
      <c r="F17" s="173">
        <v>8</v>
      </c>
      <c r="G17" s="173"/>
      <c r="H17" s="173">
        <v>7</v>
      </c>
      <c r="I17" s="173"/>
      <c r="J17" s="173">
        <v>6</v>
      </c>
      <c r="K17" s="173"/>
      <c r="L17" s="173">
        <v>0</v>
      </c>
      <c r="M17" s="173"/>
      <c r="N17" s="173"/>
      <c r="O17" s="173">
        <v>0</v>
      </c>
      <c r="P17" s="173"/>
      <c r="Q17" s="173"/>
      <c r="R17" s="173">
        <v>0</v>
      </c>
      <c r="S17" s="173"/>
      <c r="T17" s="54"/>
      <c r="U17" s="54"/>
      <c r="V17" s="54"/>
      <c r="W17" s="46">
        <f>AVERAGE(F17:S17)</f>
        <v>3.5</v>
      </c>
    </row>
    <row r="19" spans="4:23" ht="15" customHeight="1" x14ac:dyDescent="0.25">
      <c r="D19" s="168" t="s">
        <v>7</v>
      </c>
      <c r="E19" s="168"/>
      <c r="F19" s="168"/>
      <c r="G19" s="168"/>
    </row>
    <row r="20" spans="4:23" x14ac:dyDescent="0.25">
      <c r="D20" s="168"/>
      <c r="E20" s="168"/>
      <c r="F20" s="168"/>
      <c r="G20" s="168"/>
    </row>
  </sheetData>
  <sortState ref="B5:W12">
    <sortCondition descending="1" ref="T5:T12"/>
  </sortState>
  <mergeCells count="24">
    <mergeCell ref="F1:W1"/>
    <mergeCell ref="F2:G2"/>
    <mergeCell ref="F3:G3"/>
    <mergeCell ref="H2:I2"/>
    <mergeCell ref="H3:I3"/>
    <mergeCell ref="J2:K2"/>
    <mergeCell ref="J3:K3"/>
    <mergeCell ref="L2:N2"/>
    <mergeCell ref="L3:N3"/>
    <mergeCell ref="O2:Q2"/>
    <mergeCell ref="O3:Q3"/>
    <mergeCell ref="T2:T4"/>
    <mergeCell ref="V2:V4"/>
    <mergeCell ref="W2:W4"/>
    <mergeCell ref="U2:U4"/>
    <mergeCell ref="R3:S3"/>
    <mergeCell ref="R2:S2"/>
    <mergeCell ref="R17:S17"/>
    <mergeCell ref="O17:Q17"/>
    <mergeCell ref="D19:G20"/>
    <mergeCell ref="F17:G17"/>
    <mergeCell ref="H17:I17"/>
    <mergeCell ref="J17:K17"/>
    <mergeCell ref="L17:N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1" sqref="D1:W1"/>
    </sheetView>
  </sheetViews>
  <sheetFormatPr defaultRowHeight="15" x14ac:dyDescent="0.25"/>
  <cols>
    <col min="1" max="1" width="4.7109375" style="63" bestFit="1" customWidth="1"/>
    <col min="2" max="2" width="21" bestFit="1" customWidth="1"/>
    <col min="3" max="3" width="9.140625" style="3"/>
    <col min="4" max="4" width="9" style="3" bestFit="1" customWidth="1"/>
    <col min="5" max="5" width="8" style="3" bestFit="1" customWidth="1"/>
    <col min="6" max="6" width="6.42578125" style="3" customWidth="1"/>
    <col min="7" max="7" width="6.5703125" style="3" customWidth="1"/>
    <col min="8" max="8" width="7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7109375" customWidth="1"/>
    <col min="14" max="14" width="7" customWidth="1"/>
    <col min="15" max="22" width="6.5703125" customWidth="1"/>
    <col min="24" max="24" width="37.7109375" bestFit="1" customWidth="1"/>
  </cols>
  <sheetData>
    <row r="1" spans="1:24" ht="21" customHeight="1" thickBot="1" x14ac:dyDescent="0.3">
      <c r="A1" s="76"/>
      <c r="B1" s="77"/>
      <c r="C1" s="95"/>
      <c r="D1" s="160" t="s">
        <v>53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</row>
    <row r="2" spans="1:24" ht="15" customHeight="1" x14ac:dyDescent="0.25">
      <c r="A2" s="78"/>
      <c r="B2" s="79"/>
      <c r="C2" s="80"/>
      <c r="D2" s="80"/>
      <c r="E2" s="80"/>
      <c r="F2" s="169" t="s">
        <v>30</v>
      </c>
      <c r="G2" s="170"/>
      <c r="H2" s="166" t="s">
        <v>30</v>
      </c>
      <c r="I2" s="174"/>
      <c r="J2" s="166" t="s">
        <v>30</v>
      </c>
      <c r="K2" s="167"/>
      <c r="L2" s="169" t="s">
        <v>30</v>
      </c>
      <c r="M2" s="170"/>
      <c r="N2" s="176"/>
      <c r="O2" s="166" t="s">
        <v>30</v>
      </c>
      <c r="P2" s="174"/>
      <c r="Q2" s="167"/>
      <c r="R2" s="166" t="s">
        <v>30</v>
      </c>
      <c r="S2" s="167"/>
      <c r="T2" s="151" t="s">
        <v>45</v>
      </c>
      <c r="U2" s="154" t="s">
        <v>46</v>
      </c>
      <c r="V2" s="154" t="s">
        <v>46</v>
      </c>
      <c r="W2" s="157" t="s">
        <v>0</v>
      </c>
    </row>
    <row r="3" spans="1:24" ht="15.75" thickBot="1" x14ac:dyDescent="0.3">
      <c r="A3" s="78"/>
      <c r="B3" s="79"/>
      <c r="C3" s="80"/>
      <c r="D3" s="80"/>
      <c r="E3" s="80"/>
      <c r="F3" s="171">
        <v>43506</v>
      </c>
      <c r="G3" s="172"/>
      <c r="H3" s="164">
        <v>43583</v>
      </c>
      <c r="I3" s="175"/>
      <c r="J3" s="164">
        <v>43673</v>
      </c>
      <c r="K3" s="165"/>
      <c r="L3" s="171"/>
      <c r="M3" s="172"/>
      <c r="N3" s="177"/>
      <c r="O3" s="164"/>
      <c r="P3" s="175"/>
      <c r="Q3" s="165"/>
      <c r="R3" s="164"/>
      <c r="S3" s="165"/>
      <c r="T3" s="152"/>
      <c r="U3" s="155"/>
      <c r="V3" s="155"/>
      <c r="W3" s="158"/>
    </row>
    <row r="4" spans="1:24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8</v>
      </c>
      <c r="G4" s="21" t="s">
        <v>9</v>
      </c>
      <c r="H4" s="21" t="s">
        <v>8</v>
      </c>
      <c r="I4" s="7" t="s">
        <v>9</v>
      </c>
      <c r="J4" s="7" t="s">
        <v>8</v>
      </c>
      <c r="K4" s="21" t="s">
        <v>9</v>
      </c>
      <c r="L4" s="7" t="s">
        <v>8</v>
      </c>
      <c r="M4" s="21" t="s">
        <v>9</v>
      </c>
      <c r="N4" s="7" t="s">
        <v>34</v>
      </c>
      <c r="O4" s="21" t="s">
        <v>8</v>
      </c>
      <c r="P4" s="34" t="s">
        <v>9</v>
      </c>
      <c r="Q4" s="34" t="s">
        <v>34</v>
      </c>
      <c r="R4" s="34" t="s">
        <v>8</v>
      </c>
      <c r="S4" s="34" t="s">
        <v>9</v>
      </c>
      <c r="T4" s="153"/>
      <c r="U4" s="156"/>
      <c r="V4" s="156"/>
      <c r="W4" s="159"/>
    </row>
    <row r="5" spans="1:24" x14ac:dyDescent="0.25">
      <c r="A5" s="10">
        <v>1</v>
      </c>
      <c r="B5" s="36" t="s">
        <v>36</v>
      </c>
      <c r="C5" s="37">
        <v>1782</v>
      </c>
      <c r="D5" s="37">
        <v>388</v>
      </c>
      <c r="E5" s="37" t="s">
        <v>6</v>
      </c>
      <c r="F5" s="141">
        <v>25</v>
      </c>
      <c r="G5" s="142">
        <v>22</v>
      </c>
      <c r="H5" s="109">
        <v>22</v>
      </c>
      <c r="I5" s="109">
        <v>20</v>
      </c>
      <c r="J5" s="109">
        <v>20</v>
      </c>
      <c r="K5" s="109">
        <v>20</v>
      </c>
      <c r="L5" s="109"/>
      <c r="M5" s="109"/>
      <c r="N5" s="109"/>
      <c r="O5" s="109"/>
      <c r="P5" s="109"/>
      <c r="Q5" s="109"/>
      <c r="R5" s="109"/>
      <c r="S5" s="109"/>
      <c r="T5" s="75">
        <f t="shared" ref="T5:T15" si="0">SUM(F5:S5)</f>
        <v>129</v>
      </c>
      <c r="U5" s="55">
        <f t="shared" ref="U5:U15" si="1">SMALL(IF(ISBLANK(F5:S5),0,F5:S5),1)</f>
        <v>20</v>
      </c>
      <c r="V5" s="55">
        <f t="shared" ref="V5:V15" si="2">SMALL(IF(ISBLANK(F5:S5),0,F5:S5),2)</f>
        <v>20</v>
      </c>
      <c r="W5" s="56">
        <f t="shared" ref="W5:W15" si="3">SUM(T5-U5-V5)</f>
        <v>89</v>
      </c>
      <c r="X5" s="57"/>
    </row>
    <row r="6" spans="1:24" x14ac:dyDescent="0.25">
      <c r="A6" s="10">
        <v>2</v>
      </c>
      <c r="B6" s="31" t="s">
        <v>19</v>
      </c>
      <c r="C6" s="49">
        <v>1242</v>
      </c>
      <c r="D6" s="32">
        <v>222</v>
      </c>
      <c r="E6" s="49" t="s">
        <v>6</v>
      </c>
      <c r="F6" s="122">
        <v>20</v>
      </c>
      <c r="G6" s="122">
        <v>19</v>
      </c>
      <c r="H6" s="110">
        <v>25</v>
      </c>
      <c r="I6" s="110">
        <v>25</v>
      </c>
      <c r="J6" s="110">
        <v>18</v>
      </c>
      <c r="K6" s="110">
        <v>18</v>
      </c>
      <c r="L6" s="110"/>
      <c r="M6" s="110"/>
      <c r="N6" s="110"/>
      <c r="O6" s="110"/>
      <c r="P6" s="110"/>
      <c r="Q6" s="110"/>
      <c r="R6" s="110"/>
      <c r="S6" s="110"/>
      <c r="T6" s="75">
        <f t="shared" si="0"/>
        <v>125</v>
      </c>
      <c r="U6" s="55">
        <f t="shared" si="1"/>
        <v>18</v>
      </c>
      <c r="V6" s="55">
        <f t="shared" si="2"/>
        <v>18</v>
      </c>
      <c r="W6" s="56">
        <f t="shared" si="3"/>
        <v>89</v>
      </c>
    </row>
    <row r="7" spans="1:24" x14ac:dyDescent="0.25">
      <c r="A7" s="10">
        <v>3</v>
      </c>
      <c r="B7" s="31" t="s">
        <v>17</v>
      </c>
      <c r="C7" s="49">
        <v>1373</v>
      </c>
      <c r="D7" s="32">
        <v>450</v>
      </c>
      <c r="E7" s="32" t="s">
        <v>6</v>
      </c>
      <c r="F7" s="32">
        <v>22</v>
      </c>
      <c r="G7" s="32">
        <v>20</v>
      </c>
      <c r="H7" s="110">
        <v>20</v>
      </c>
      <c r="I7" s="110">
        <v>22</v>
      </c>
      <c r="J7" s="110">
        <v>19</v>
      </c>
      <c r="K7" s="110">
        <v>19</v>
      </c>
      <c r="L7" s="110"/>
      <c r="M7" s="110"/>
      <c r="N7" s="110"/>
      <c r="O7" s="110"/>
      <c r="P7" s="110"/>
      <c r="Q7" s="110"/>
      <c r="R7" s="110"/>
      <c r="S7" s="110"/>
      <c r="T7" s="75">
        <f t="shared" si="0"/>
        <v>122</v>
      </c>
      <c r="U7" s="55">
        <f t="shared" si="1"/>
        <v>19</v>
      </c>
      <c r="V7" s="55">
        <f t="shared" si="2"/>
        <v>19</v>
      </c>
      <c r="W7" s="56">
        <f t="shared" si="3"/>
        <v>84</v>
      </c>
    </row>
    <row r="8" spans="1:24" x14ac:dyDescent="0.25">
      <c r="A8" s="98">
        <v>4</v>
      </c>
      <c r="B8" s="14" t="s">
        <v>72</v>
      </c>
      <c r="C8" s="15">
        <v>4017</v>
      </c>
      <c r="D8" s="15">
        <v>2</v>
      </c>
      <c r="E8" s="32" t="s">
        <v>18</v>
      </c>
      <c r="F8" s="122">
        <v>0</v>
      </c>
      <c r="G8" s="123">
        <v>0</v>
      </c>
      <c r="H8" s="122">
        <v>0</v>
      </c>
      <c r="I8" s="110">
        <v>0</v>
      </c>
      <c r="J8" s="124">
        <v>25</v>
      </c>
      <c r="K8" s="124">
        <v>25</v>
      </c>
      <c r="L8" s="110"/>
      <c r="M8" s="110"/>
      <c r="N8" s="110"/>
      <c r="O8" s="110"/>
      <c r="P8" s="110"/>
      <c r="Q8" s="110"/>
      <c r="R8" s="110"/>
      <c r="S8" s="110"/>
      <c r="T8" s="75">
        <f t="shared" si="0"/>
        <v>50</v>
      </c>
      <c r="U8" s="55">
        <f t="shared" si="1"/>
        <v>0</v>
      </c>
      <c r="V8" s="55">
        <f t="shared" si="2"/>
        <v>0</v>
      </c>
      <c r="W8" s="56">
        <f t="shared" si="3"/>
        <v>50</v>
      </c>
    </row>
    <row r="9" spans="1:24" x14ac:dyDescent="0.25">
      <c r="A9" s="98">
        <v>5</v>
      </c>
      <c r="B9" s="31" t="s">
        <v>33</v>
      </c>
      <c r="C9" s="15">
        <v>9553</v>
      </c>
      <c r="D9" s="15">
        <v>37</v>
      </c>
      <c r="E9" s="32" t="s">
        <v>6</v>
      </c>
      <c r="F9" s="32">
        <v>19</v>
      </c>
      <c r="G9" s="49">
        <v>25</v>
      </c>
      <c r="H9" s="122">
        <v>0</v>
      </c>
      <c r="I9" s="110">
        <v>0</v>
      </c>
      <c r="J9" s="110">
        <v>0</v>
      </c>
      <c r="K9" s="110">
        <v>0</v>
      </c>
      <c r="L9" s="110"/>
      <c r="M9" s="110"/>
      <c r="N9" s="110"/>
      <c r="O9" s="110"/>
      <c r="P9" s="110"/>
      <c r="Q9" s="110"/>
      <c r="R9" s="110"/>
      <c r="S9" s="110"/>
      <c r="T9" s="75">
        <f t="shared" si="0"/>
        <v>44</v>
      </c>
      <c r="U9" s="55">
        <f t="shared" si="1"/>
        <v>0</v>
      </c>
      <c r="V9" s="55">
        <f t="shared" si="2"/>
        <v>0</v>
      </c>
      <c r="W9" s="56">
        <f t="shared" si="3"/>
        <v>44</v>
      </c>
    </row>
    <row r="10" spans="1:24" x14ac:dyDescent="0.25">
      <c r="A10" s="98">
        <v>6</v>
      </c>
      <c r="B10" s="31" t="s">
        <v>73</v>
      </c>
      <c r="C10" s="32">
        <v>3783</v>
      </c>
      <c r="D10" s="32">
        <v>84</v>
      </c>
      <c r="E10" s="32" t="s">
        <v>18</v>
      </c>
      <c r="F10" s="32">
        <v>0</v>
      </c>
      <c r="G10" s="49">
        <v>0</v>
      </c>
      <c r="H10" s="32">
        <v>0</v>
      </c>
      <c r="I10" s="124">
        <v>0</v>
      </c>
      <c r="J10" s="124">
        <v>22</v>
      </c>
      <c r="K10" s="124">
        <v>22</v>
      </c>
      <c r="L10" s="110"/>
      <c r="M10" s="110"/>
      <c r="N10" s="110"/>
      <c r="O10" s="110"/>
      <c r="P10" s="110"/>
      <c r="Q10" s="110"/>
      <c r="R10" s="110"/>
      <c r="S10" s="110"/>
      <c r="T10" s="75">
        <f t="shared" si="0"/>
        <v>44</v>
      </c>
      <c r="U10" s="55">
        <f t="shared" si="1"/>
        <v>0</v>
      </c>
      <c r="V10" s="55">
        <f t="shared" si="2"/>
        <v>0</v>
      </c>
      <c r="W10" s="56">
        <f t="shared" si="3"/>
        <v>44</v>
      </c>
    </row>
    <row r="11" spans="1:24" x14ac:dyDescent="0.25">
      <c r="A11" s="98">
        <v>7</v>
      </c>
      <c r="B11" s="14" t="s">
        <v>15</v>
      </c>
      <c r="C11" s="41">
        <v>3631</v>
      </c>
      <c r="D11" s="41">
        <v>23</v>
      </c>
      <c r="E11" s="45" t="s">
        <v>6</v>
      </c>
      <c r="F11" s="32">
        <v>17</v>
      </c>
      <c r="G11" s="49">
        <v>18</v>
      </c>
      <c r="H11" s="122">
        <v>0</v>
      </c>
      <c r="I11" s="110">
        <v>0</v>
      </c>
      <c r="J11" s="110">
        <v>0</v>
      </c>
      <c r="K11" s="110">
        <v>0</v>
      </c>
      <c r="L11" s="110"/>
      <c r="M11" s="110"/>
      <c r="N11" s="110"/>
      <c r="O11" s="110"/>
      <c r="P11" s="110"/>
      <c r="Q11" s="110"/>
      <c r="R11" s="110"/>
      <c r="S11" s="110"/>
      <c r="T11" s="75">
        <f t="shared" si="0"/>
        <v>35</v>
      </c>
      <c r="U11" s="55">
        <f t="shared" si="1"/>
        <v>0</v>
      </c>
      <c r="V11" s="55">
        <f t="shared" si="2"/>
        <v>0</v>
      </c>
      <c r="W11" s="56">
        <f t="shared" si="3"/>
        <v>35</v>
      </c>
    </row>
    <row r="12" spans="1:24" x14ac:dyDescent="0.25">
      <c r="A12" s="98">
        <v>8</v>
      </c>
      <c r="B12" s="14" t="s">
        <v>37</v>
      </c>
      <c r="C12" s="48">
        <v>2017</v>
      </c>
      <c r="D12" s="15">
        <v>707</v>
      </c>
      <c r="E12" s="49" t="s">
        <v>6</v>
      </c>
      <c r="F12" s="32">
        <v>18</v>
      </c>
      <c r="G12" s="49">
        <v>17</v>
      </c>
      <c r="H12" s="122">
        <v>0</v>
      </c>
      <c r="I12" s="110">
        <v>0</v>
      </c>
      <c r="J12" s="110">
        <v>0</v>
      </c>
      <c r="K12" s="110">
        <v>0</v>
      </c>
      <c r="L12" s="110"/>
      <c r="M12" s="110"/>
      <c r="N12" s="110"/>
      <c r="O12" s="110"/>
      <c r="P12" s="110"/>
      <c r="Q12" s="110"/>
      <c r="R12" s="110"/>
      <c r="S12" s="110"/>
      <c r="T12" s="75">
        <f t="shared" si="0"/>
        <v>35</v>
      </c>
      <c r="U12" s="55">
        <f t="shared" si="1"/>
        <v>0</v>
      </c>
      <c r="V12" s="55">
        <f t="shared" si="2"/>
        <v>0</v>
      </c>
      <c r="W12" s="56">
        <f t="shared" si="3"/>
        <v>35</v>
      </c>
    </row>
    <row r="13" spans="1:24" x14ac:dyDescent="0.25">
      <c r="A13" s="98">
        <v>9</v>
      </c>
      <c r="B13" s="33" t="s">
        <v>67</v>
      </c>
      <c r="C13" s="149">
        <v>13355</v>
      </c>
      <c r="D13" s="150">
        <v>43</v>
      </c>
      <c r="E13" s="149" t="s">
        <v>6</v>
      </c>
      <c r="F13" s="32">
        <v>0</v>
      </c>
      <c r="G13" s="49">
        <v>0</v>
      </c>
      <c r="H13" s="122">
        <v>19</v>
      </c>
      <c r="I13" s="116" t="s">
        <v>66</v>
      </c>
      <c r="J13" s="110">
        <v>0</v>
      </c>
      <c r="K13" s="110">
        <v>0</v>
      </c>
      <c r="L13" s="110"/>
      <c r="M13" s="110"/>
      <c r="N13" s="110"/>
      <c r="O13" s="110"/>
      <c r="P13" s="110"/>
      <c r="Q13" s="110"/>
      <c r="R13" s="110"/>
      <c r="S13" s="110"/>
      <c r="T13" s="75">
        <f t="shared" si="0"/>
        <v>19</v>
      </c>
      <c r="U13" s="55">
        <f t="shared" si="1"/>
        <v>0</v>
      </c>
      <c r="V13" s="55">
        <f t="shared" si="2"/>
        <v>0</v>
      </c>
      <c r="W13" s="56">
        <f t="shared" si="3"/>
        <v>19</v>
      </c>
    </row>
    <row r="14" spans="1:24" x14ac:dyDescent="0.25">
      <c r="A14" s="98">
        <v>10</v>
      </c>
      <c r="B14" s="14" t="s">
        <v>12</v>
      </c>
      <c r="C14" s="48">
        <v>2133</v>
      </c>
      <c r="D14" s="15">
        <v>747</v>
      </c>
      <c r="E14" s="49" t="s">
        <v>6</v>
      </c>
      <c r="F14" s="32">
        <v>0</v>
      </c>
      <c r="G14" s="49">
        <v>0</v>
      </c>
      <c r="H14" s="122">
        <v>0</v>
      </c>
      <c r="I14" s="110">
        <v>0</v>
      </c>
      <c r="J14" s="110">
        <v>0</v>
      </c>
      <c r="K14" s="110">
        <v>0</v>
      </c>
      <c r="L14" s="110"/>
      <c r="M14" s="110"/>
      <c r="N14" s="110"/>
      <c r="O14" s="110"/>
      <c r="P14" s="110"/>
      <c r="Q14" s="110"/>
      <c r="R14" s="110"/>
      <c r="S14" s="110"/>
      <c r="T14" s="75">
        <f t="shared" si="0"/>
        <v>0</v>
      </c>
      <c r="U14" s="55">
        <f t="shared" si="1"/>
        <v>0</v>
      </c>
      <c r="V14" s="55">
        <f t="shared" si="2"/>
        <v>0</v>
      </c>
      <c r="W14" s="56">
        <f t="shared" si="3"/>
        <v>0</v>
      </c>
    </row>
    <row r="15" spans="1:24" x14ac:dyDescent="0.25">
      <c r="A15" s="98">
        <v>11</v>
      </c>
      <c r="B15" s="31" t="s">
        <v>74</v>
      </c>
      <c r="C15" s="49">
        <v>3772</v>
      </c>
      <c r="D15" s="32">
        <v>101</v>
      </c>
      <c r="E15" s="32" t="s">
        <v>18</v>
      </c>
      <c r="F15" s="32">
        <v>0</v>
      </c>
      <c r="G15" s="49">
        <v>0</v>
      </c>
      <c r="H15" s="32">
        <v>0</v>
      </c>
      <c r="I15" s="124">
        <v>0</v>
      </c>
      <c r="J15" s="124">
        <v>0</v>
      </c>
      <c r="K15" s="124">
        <v>0</v>
      </c>
      <c r="L15" s="110"/>
      <c r="M15" s="110"/>
      <c r="N15" s="110"/>
      <c r="O15" s="110"/>
      <c r="P15" s="110"/>
      <c r="Q15" s="110"/>
      <c r="R15" s="110"/>
      <c r="S15" s="110"/>
      <c r="T15" s="75">
        <f t="shared" si="0"/>
        <v>0</v>
      </c>
      <c r="U15" s="55">
        <f t="shared" si="1"/>
        <v>0</v>
      </c>
      <c r="V15" s="55">
        <f t="shared" si="2"/>
        <v>0</v>
      </c>
      <c r="W15" s="56">
        <f t="shared" si="3"/>
        <v>0</v>
      </c>
    </row>
    <row r="16" spans="1:24" x14ac:dyDescent="0.25">
      <c r="A16" s="98">
        <v>12</v>
      </c>
      <c r="B16" s="31"/>
      <c r="C16" s="32"/>
      <c r="D16" s="32"/>
      <c r="E16" s="32"/>
      <c r="F16" s="32"/>
      <c r="G16" s="49"/>
      <c r="H16" s="32"/>
      <c r="I16" s="32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75">
        <f t="shared" ref="T16:T29" si="4">SUM(F16:S16)</f>
        <v>0</v>
      </c>
      <c r="U16" s="55" t="e">
        <f t="shared" ref="U16:U29" si="5">SMALL(IF(ISBLANK(F16:S16),0,F16:S16),1)</f>
        <v>#NUM!</v>
      </c>
      <c r="V16" s="55" t="e">
        <f t="shared" ref="V16:V29" si="6">SMALL(IF(ISBLANK(F16:S16),0,F16:S16),2)</f>
        <v>#NUM!</v>
      </c>
      <c r="W16" s="56" t="e">
        <f t="shared" ref="W16:W29" si="7">SUM(T16-U16-V16)</f>
        <v>#NUM!</v>
      </c>
    </row>
    <row r="17" spans="1:24" x14ac:dyDescent="0.25">
      <c r="A17" s="39">
        <v>13</v>
      </c>
      <c r="B17" s="31"/>
      <c r="C17" s="32"/>
      <c r="D17" s="32"/>
      <c r="E17" s="32"/>
      <c r="F17" s="32"/>
      <c r="G17" s="49"/>
      <c r="H17" s="32"/>
      <c r="I17" s="32"/>
      <c r="J17" s="124"/>
      <c r="K17" s="124"/>
      <c r="L17" s="110"/>
      <c r="M17" s="110"/>
      <c r="N17" s="110"/>
      <c r="O17" s="110"/>
      <c r="P17" s="110"/>
      <c r="Q17" s="110"/>
      <c r="R17" s="110"/>
      <c r="S17" s="110"/>
      <c r="T17" s="75">
        <f t="shared" si="4"/>
        <v>0</v>
      </c>
      <c r="U17" s="55" t="e">
        <f t="shared" si="5"/>
        <v>#NUM!</v>
      </c>
      <c r="V17" s="55" t="e">
        <f t="shared" si="6"/>
        <v>#NUM!</v>
      </c>
      <c r="W17" s="56" t="e">
        <f t="shared" si="7"/>
        <v>#NUM!</v>
      </c>
    </row>
    <row r="18" spans="1:24" x14ac:dyDescent="0.25">
      <c r="A18" s="10">
        <v>14</v>
      </c>
      <c r="B18" s="31"/>
      <c r="C18" s="32"/>
      <c r="D18" s="32"/>
      <c r="E18" s="32"/>
      <c r="F18" s="32"/>
      <c r="G18" s="49"/>
      <c r="H18" s="32"/>
      <c r="I18" s="32"/>
      <c r="J18" s="110"/>
      <c r="K18" s="110"/>
      <c r="L18" s="110"/>
      <c r="M18" s="110"/>
      <c r="N18" s="110"/>
      <c r="O18" s="110"/>
      <c r="P18" s="110"/>
      <c r="Q18" s="110"/>
      <c r="R18" s="122"/>
      <c r="S18" s="110"/>
      <c r="T18" s="75">
        <f t="shared" si="4"/>
        <v>0</v>
      </c>
      <c r="U18" s="55" t="e">
        <f t="shared" si="5"/>
        <v>#NUM!</v>
      </c>
      <c r="V18" s="55" t="e">
        <f t="shared" si="6"/>
        <v>#NUM!</v>
      </c>
      <c r="W18" s="56" t="e">
        <f t="shared" si="7"/>
        <v>#NUM!</v>
      </c>
    </row>
    <row r="19" spans="1:24" x14ac:dyDescent="0.25">
      <c r="A19" s="10">
        <v>15</v>
      </c>
      <c r="B19" s="140"/>
      <c r="C19" s="32"/>
      <c r="D19" s="32"/>
      <c r="E19" s="32"/>
      <c r="F19" s="32"/>
      <c r="G19" s="49"/>
      <c r="H19" s="32"/>
      <c r="I19" s="32"/>
      <c r="J19" s="124"/>
      <c r="K19" s="124"/>
      <c r="L19" s="110"/>
      <c r="M19" s="110"/>
      <c r="N19" s="110"/>
      <c r="O19" s="110"/>
      <c r="P19" s="110"/>
      <c r="Q19" s="110"/>
      <c r="R19" s="125"/>
      <c r="S19" s="125"/>
      <c r="T19" s="75">
        <f t="shared" si="4"/>
        <v>0</v>
      </c>
      <c r="U19" s="55" t="e">
        <f t="shared" si="5"/>
        <v>#NUM!</v>
      </c>
      <c r="V19" s="55" t="e">
        <f t="shared" si="6"/>
        <v>#NUM!</v>
      </c>
      <c r="W19" s="56" t="e">
        <f t="shared" si="7"/>
        <v>#NUM!</v>
      </c>
    </row>
    <row r="20" spans="1:24" ht="15" customHeight="1" x14ac:dyDescent="0.25">
      <c r="A20" s="99">
        <v>16</v>
      </c>
      <c r="B20" s="132"/>
      <c r="C20" s="45"/>
      <c r="D20" s="45"/>
      <c r="E20" s="45"/>
      <c r="F20" s="32"/>
      <c r="G20" s="49"/>
      <c r="H20" s="32"/>
      <c r="I20" s="32"/>
      <c r="J20" s="110"/>
      <c r="K20" s="110"/>
      <c r="L20" s="110"/>
      <c r="M20" s="110"/>
      <c r="N20" s="110"/>
      <c r="O20" s="110"/>
      <c r="P20" s="110"/>
      <c r="Q20" s="110"/>
      <c r="R20" s="122"/>
      <c r="S20" s="122"/>
      <c r="T20" s="75">
        <f t="shared" si="4"/>
        <v>0</v>
      </c>
      <c r="U20" s="55" t="e">
        <f t="shared" si="5"/>
        <v>#NUM!</v>
      </c>
      <c r="V20" s="55" t="e">
        <f t="shared" si="6"/>
        <v>#NUM!</v>
      </c>
      <c r="W20" s="56" t="e">
        <f t="shared" si="7"/>
        <v>#NUM!</v>
      </c>
    </row>
    <row r="21" spans="1:24" x14ac:dyDescent="0.25">
      <c r="A21" s="99">
        <v>20</v>
      </c>
      <c r="B21" s="31"/>
      <c r="C21" s="32"/>
      <c r="D21" s="32"/>
      <c r="E21" s="32"/>
      <c r="F21" s="32"/>
      <c r="G21" s="49"/>
      <c r="H21" s="32"/>
      <c r="I21" s="32"/>
      <c r="J21" s="110"/>
      <c r="K21" s="110"/>
      <c r="L21" s="110"/>
      <c r="M21" s="110"/>
      <c r="N21" s="110"/>
      <c r="O21" s="110"/>
      <c r="P21" s="110"/>
      <c r="Q21" s="110"/>
      <c r="R21" s="122"/>
      <c r="S21" s="122"/>
      <c r="T21" s="75">
        <f t="shared" si="4"/>
        <v>0</v>
      </c>
      <c r="U21" s="55" t="e">
        <f t="shared" si="5"/>
        <v>#NUM!</v>
      </c>
      <c r="V21" s="55" t="e">
        <f t="shared" si="6"/>
        <v>#NUM!</v>
      </c>
      <c r="W21" s="56" t="e">
        <f t="shared" si="7"/>
        <v>#NUM!</v>
      </c>
    </row>
    <row r="22" spans="1:24" x14ac:dyDescent="0.25">
      <c r="A22" s="99">
        <v>21</v>
      </c>
      <c r="B22" s="31"/>
      <c r="C22" s="32"/>
      <c r="D22" s="32"/>
      <c r="E22" s="32"/>
      <c r="F22" s="32"/>
      <c r="G22" s="49"/>
      <c r="H22" s="32"/>
      <c r="I22" s="32"/>
      <c r="J22" s="110"/>
      <c r="K22" s="110"/>
      <c r="L22" s="110"/>
      <c r="M22" s="110"/>
      <c r="N22" s="110"/>
      <c r="O22" s="110"/>
      <c r="P22" s="110"/>
      <c r="Q22" s="110"/>
      <c r="R22" s="122"/>
      <c r="S22" s="122"/>
      <c r="T22" s="75">
        <f t="shared" si="4"/>
        <v>0</v>
      </c>
      <c r="U22" s="55" t="e">
        <f t="shared" si="5"/>
        <v>#NUM!</v>
      </c>
      <c r="V22" s="55" t="e">
        <f t="shared" si="6"/>
        <v>#NUM!</v>
      </c>
      <c r="W22" s="56" t="e">
        <f t="shared" si="7"/>
        <v>#NUM!</v>
      </c>
    </row>
    <row r="23" spans="1:24" x14ac:dyDescent="0.25">
      <c r="A23" s="99">
        <v>22</v>
      </c>
      <c r="B23" s="44"/>
      <c r="C23" s="45"/>
      <c r="D23" s="45"/>
      <c r="E23" s="45"/>
      <c r="F23" s="45"/>
      <c r="G23" s="126"/>
      <c r="H23" s="45"/>
      <c r="I23" s="45"/>
      <c r="J23" s="127"/>
      <c r="K23" s="127"/>
      <c r="L23" s="110"/>
      <c r="M23" s="110"/>
      <c r="N23" s="110"/>
      <c r="O23" s="110"/>
      <c r="P23" s="110"/>
      <c r="Q23" s="110"/>
      <c r="R23" s="124"/>
      <c r="S23" s="124"/>
      <c r="T23" s="75">
        <f t="shared" si="4"/>
        <v>0</v>
      </c>
      <c r="U23" s="55" t="e">
        <f t="shared" si="5"/>
        <v>#NUM!</v>
      </c>
      <c r="V23" s="55" t="e">
        <f t="shared" si="6"/>
        <v>#NUM!</v>
      </c>
      <c r="W23" s="56" t="e">
        <f t="shared" si="7"/>
        <v>#NUM!</v>
      </c>
    </row>
    <row r="24" spans="1:24" x14ac:dyDescent="0.25">
      <c r="A24" s="99">
        <v>23</v>
      </c>
      <c r="B24" s="44"/>
      <c r="C24" s="45"/>
      <c r="D24" s="45"/>
      <c r="E24" s="45"/>
      <c r="F24" s="45"/>
      <c r="G24" s="126"/>
      <c r="H24" s="45"/>
      <c r="I24" s="45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7">
        <f t="shared" si="4"/>
        <v>0</v>
      </c>
      <c r="U24" s="69" t="e">
        <f t="shared" si="5"/>
        <v>#NUM!</v>
      </c>
      <c r="V24" s="69" t="e">
        <f t="shared" si="6"/>
        <v>#NUM!</v>
      </c>
      <c r="W24" s="70" t="e">
        <f t="shared" si="7"/>
        <v>#NUM!</v>
      </c>
    </row>
    <row r="25" spans="1:24" x14ac:dyDescent="0.25">
      <c r="A25" s="99">
        <v>24</v>
      </c>
      <c r="B25" s="44"/>
      <c r="C25" s="45"/>
      <c r="D25" s="45"/>
      <c r="E25" s="45"/>
      <c r="F25" s="45"/>
      <c r="G25" s="126"/>
      <c r="H25" s="128"/>
      <c r="I25" s="129"/>
      <c r="J25" s="127"/>
      <c r="K25" s="127"/>
      <c r="L25" s="111"/>
      <c r="M25" s="111"/>
      <c r="N25" s="111"/>
      <c r="O25" s="111"/>
      <c r="P25" s="111"/>
      <c r="Q25" s="111"/>
      <c r="R25" s="111"/>
      <c r="S25" s="111"/>
      <c r="T25" s="17">
        <f t="shared" si="4"/>
        <v>0</v>
      </c>
      <c r="U25" s="69" t="e">
        <f t="shared" si="5"/>
        <v>#NUM!</v>
      </c>
      <c r="V25" s="69" t="e">
        <f t="shared" si="6"/>
        <v>#NUM!</v>
      </c>
      <c r="W25" s="70" t="e">
        <f t="shared" si="7"/>
        <v>#NUM!</v>
      </c>
    </row>
    <row r="26" spans="1:24" x14ac:dyDescent="0.25">
      <c r="A26" s="99">
        <v>25</v>
      </c>
      <c r="B26" s="44"/>
      <c r="C26" s="45"/>
      <c r="D26" s="45"/>
      <c r="E26" s="45"/>
      <c r="F26" s="45"/>
      <c r="G26" s="126"/>
      <c r="H26" s="128"/>
      <c r="I26" s="128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7">
        <f t="shared" si="4"/>
        <v>0</v>
      </c>
      <c r="U26" s="69" t="e">
        <f t="shared" si="5"/>
        <v>#NUM!</v>
      </c>
      <c r="V26" s="69" t="e">
        <f t="shared" si="6"/>
        <v>#NUM!</v>
      </c>
      <c r="W26" s="70" t="e">
        <f t="shared" si="7"/>
        <v>#NUM!</v>
      </c>
    </row>
    <row r="27" spans="1:24" x14ac:dyDescent="0.25">
      <c r="A27" s="99">
        <v>26</v>
      </c>
      <c r="B27" s="44"/>
      <c r="C27" s="45"/>
      <c r="D27" s="45"/>
      <c r="E27" s="45"/>
      <c r="F27" s="45"/>
      <c r="G27" s="126"/>
      <c r="H27" s="45"/>
      <c r="I27" s="45"/>
      <c r="J27" s="127"/>
      <c r="K27" s="127"/>
      <c r="L27" s="111"/>
      <c r="M27" s="111"/>
      <c r="N27" s="111"/>
      <c r="O27" s="111"/>
      <c r="P27" s="111"/>
      <c r="Q27" s="111"/>
      <c r="R27" s="130"/>
      <c r="S27" s="127"/>
      <c r="T27" s="17">
        <f t="shared" si="4"/>
        <v>0</v>
      </c>
      <c r="U27" s="69" t="e">
        <f t="shared" si="5"/>
        <v>#NUM!</v>
      </c>
      <c r="V27" s="69" t="e">
        <f t="shared" si="6"/>
        <v>#NUM!</v>
      </c>
      <c r="W27" s="70" t="e">
        <f t="shared" si="7"/>
        <v>#NUM!</v>
      </c>
    </row>
    <row r="28" spans="1:24" x14ac:dyDescent="0.25">
      <c r="A28" s="99">
        <v>27</v>
      </c>
      <c r="B28" s="40"/>
      <c r="C28" s="41"/>
      <c r="D28" s="41"/>
      <c r="E28" s="45"/>
      <c r="F28" s="45"/>
      <c r="G28" s="126"/>
      <c r="H28" s="45"/>
      <c r="I28" s="32"/>
      <c r="J28" s="127"/>
      <c r="K28" s="127"/>
      <c r="L28" s="111"/>
      <c r="M28" s="111"/>
      <c r="N28" s="111"/>
      <c r="O28" s="111"/>
      <c r="P28" s="111"/>
      <c r="Q28" s="111"/>
      <c r="R28" s="130"/>
      <c r="S28" s="127"/>
      <c r="T28" s="17">
        <f t="shared" si="4"/>
        <v>0</v>
      </c>
      <c r="U28" s="69" t="e">
        <f t="shared" si="5"/>
        <v>#NUM!</v>
      </c>
      <c r="V28" s="69" t="e">
        <f t="shared" si="6"/>
        <v>#NUM!</v>
      </c>
      <c r="W28" s="70" t="e">
        <f t="shared" si="7"/>
        <v>#NUM!</v>
      </c>
    </row>
    <row r="29" spans="1:24" ht="15.75" thickBot="1" x14ac:dyDescent="0.3">
      <c r="A29" s="100">
        <v>28</v>
      </c>
      <c r="B29" s="60"/>
      <c r="C29" s="35"/>
      <c r="D29" s="35"/>
      <c r="E29" s="3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31"/>
      <c r="S29" s="25"/>
      <c r="T29" s="83">
        <f t="shared" si="4"/>
        <v>0</v>
      </c>
      <c r="U29" s="84" t="e">
        <f t="shared" si="5"/>
        <v>#NUM!</v>
      </c>
      <c r="V29" s="84" t="e">
        <f t="shared" si="6"/>
        <v>#NUM!</v>
      </c>
      <c r="W29" s="85" t="e">
        <f t="shared" si="7"/>
        <v>#NUM!</v>
      </c>
    </row>
    <row r="30" spans="1:24" x14ac:dyDescent="0.25">
      <c r="F30" s="173">
        <v>6</v>
      </c>
      <c r="G30" s="173"/>
      <c r="H30" s="173">
        <v>4</v>
      </c>
      <c r="I30" s="173"/>
      <c r="J30" s="173">
        <v>6</v>
      </c>
      <c r="K30" s="173"/>
      <c r="L30" s="173">
        <v>0</v>
      </c>
      <c r="M30" s="173"/>
      <c r="N30" s="173"/>
      <c r="O30" s="173">
        <v>0</v>
      </c>
      <c r="P30" s="173"/>
      <c r="Q30" s="173"/>
      <c r="R30" s="173">
        <v>0</v>
      </c>
      <c r="S30" s="173"/>
      <c r="W30" s="62">
        <f>AVERAGE(F30:S30)</f>
        <v>2.6666666666666665</v>
      </c>
      <c r="X30" s="61"/>
    </row>
    <row r="35" spans="6:9" x14ac:dyDescent="0.25">
      <c r="F35" s="168" t="s">
        <v>7</v>
      </c>
      <c r="G35" s="168"/>
      <c r="H35" s="168"/>
      <c r="I35" s="168"/>
    </row>
    <row r="36" spans="6:9" x14ac:dyDescent="0.25">
      <c r="F36" s="168"/>
      <c r="G36" s="168"/>
      <c r="H36" s="168"/>
      <c r="I36" s="168"/>
    </row>
  </sheetData>
  <sortState ref="B5:W15">
    <sortCondition descending="1" ref="T5:T15"/>
  </sortState>
  <mergeCells count="24">
    <mergeCell ref="F35:I36"/>
    <mergeCell ref="F30:G30"/>
    <mergeCell ref="H2:I2"/>
    <mergeCell ref="H3:I3"/>
    <mergeCell ref="H30:I30"/>
    <mergeCell ref="J30:K30"/>
    <mergeCell ref="L2:N2"/>
    <mergeCell ref="L3:N3"/>
    <mergeCell ref="L30:N30"/>
    <mergeCell ref="T2:T4"/>
    <mergeCell ref="O30:Q30"/>
    <mergeCell ref="R2:S2"/>
    <mergeCell ref="R30:S30"/>
    <mergeCell ref="D1:W1"/>
    <mergeCell ref="F2:G2"/>
    <mergeCell ref="F3:G3"/>
    <mergeCell ref="J2:K2"/>
    <mergeCell ref="J3:K3"/>
    <mergeCell ref="V2:V4"/>
    <mergeCell ref="W2:W4"/>
    <mergeCell ref="U2:U4"/>
    <mergeCell ref="R3:S3"/>
    <mergeCell ref="O2:Q2"/>
    <mergeCell ref="O3:Q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D1" sqref="D1:W1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1" customWidth="1"/>
    <col min="6" max="6" width="6.5703125" customWidth="1"/>
    <col min="7" max="7" width="6.85546875" customWidth="1"/>
    <col min="8" max="9" width="6.42578125" customWidth="1"/>
    <col min="10" max="10" width="7.140625" customWidth="1"/>
    <col min="11" max="11" width="7" customWidth="1"/>
    <col min="12" max="12" width="7.140625" customWidth="1"/>
    <col min="13" max="13" width="7.28515625" customWidth="1"/>
    <col min="14" max="14" width="6.85546875" customWidth="1"/>
    <col min="15" max="22" width="6.42578125" customWidth="1"/>
    <col min="23" max="23" width="6.5703125" bestFit="1" customWidth="1"/>
    <col min="24" max="24" width="20.140625" customWidth="1"/>
  </cols>
  <sheetData>
    <row r="1" spans="1:23" ht="21" customHeight="1" thickBot="1" x14ac:dyDescent="0.3">
      <c r="A1" s="76"/>
      <c r="B1" s="76"/>
      <c r="C1" s="77"/>
      <c r="D1" s="160" t="s">
        <v>55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</row>
    <row r="2" spans="1:23" ht="15" customHeight="1" x14ac:dyDescent="0.25">
      <c r="A2" s="78"/>
      <c r="B2" s="78"/>
      <c r="C2" s="80"/>
      <c r="D2" s="80"/>
      <c r="E2" s="80"/>
      <c r="F2" s="169" t="s">
        <v>30</v>
      </c>
      <c r="G2" s="170"/>
      <c r="H2" s="166" t="s">
        <v>30</v>
      </c>
      <c r="I2" s="174"/>
      <c r="J2" s="166" t="s">
        <v>30</v>
      </c>
      <c r="K2" s="167"/>
      <c r="L2" s="169" t="s">
        <v>30</v>
      </c>
      <c r="M2" s="170"/>
      <c r="N2" s="176"/>
      <c r="O2" s="166" t="s">
        <v>30</v>
      </c>
      <c r="P2" s="174"/>
      <c r="Q2" s="167"/>
      <c r="R2" s="166" t="s">
        <v>30</v>
      </c>
      <c r="S2" s="167"/>
      <c r="T2" s="151" t="s">
        <v>45</v>
      </c>
      <c r="U2" s="154" t="s">
        <v>46</v>
      </c>
      <c r="V2" s="154" t="s">
        <v>46</v>
      </c>
      <c r="W2" s="157" t="s">
        <v>0</v>
      </c>
    </row>
    <row r="3" spans="1:23" ht="15.75" thickBot="1" x14ac:dyDescent="0.3">
      <c r="A3" s="78"/>
      <c r="B3" s="78"/>
      <c r="C3" s="80"/>
      <c r="D3" s="80"/>
      <c r="E3" s="80"/>
      <c r="F3" s="171">
        <v>43506</v>
      </c>
      <c r="G3" s="172"/>
      <c r="H3" s="164">
        <v>43583</v>
      </c>
      <c r="I3" s="175"/>
      <c r="J3" s="164">
        <v>43673</v>
      </c>
      <c r="K3" s="165"/>
      <c r="L3" s="171"/>
      <c r="M3" s="172"/>
      <c r="N3" s="177"/>
      <c r="O3" s="164"/>
      <c r="P3" s="175"/>
      <c r="Q3" s="165"/>
      <c r="R3" s="164"/>
      <c r="S3" s="165"/>
      <c r="T3" s="152"/>
      <c r="U3" s="155"/>
      <c r="V3" s="155"/>
      <c r="W3" s="158"/>
    </row>
    <row r="4" spans="1:23" ht="45.75" thickBot="1" x14ac:dyDescent="0.3">
      <c r="A4" s="102" t="s">
        <v>1</v>
      </c>
      <c r="B4" s="88" t="s">
        <v>2</v>
      </c>
      <c r="C4" s="89" t="s">
        <v>3</v>
      </c>
      <c r="D4" s="89" t="s">
        <v>4</v>
      </c>
      <c r="E4" s="89" t="s">
        <v>5</v>
      </c>
      <c r="F4" s="90" t="s">
        <v>8</v>
      </c>
      <c r="G4" s="91" t="s">
        <v>9</v>
      </c>
      <c r="H4" s="21" t="s">
        <v>8</v>
      </c>
      <c r="I4" s="7" t="s">
        <v>9</v>
      </c>
      <c r="J4" s="7" t="s">
        <v>8</v>
      </c>
      <c r="K4" s="21" t="s">
        <v>9</v>
      </c>
      <c r="L4" s="7" t="s">
        <v>8</v>
      </c>
      <c r="M4" s="21" t="s">
        <v>9</v>
      </c>
      <c r="N4" s="7" t="s">
        <v>34</v>
      </c>
      <c r="O4" s="21" t="s">
        <v>8</v>
      </c>
      <c r="P4" s="34" t="s">
        <v>9</v>
      </c>
      <c r="Q4" s="34" t="s">
        <v>34</v>
      </c>
      <c r="R4" s="34" t="s">
        <v>8</v>
      </c>
      <c r="S4" s="34" t="s">
        <v>9</v>
      </c>
      <c r="T4" s="153"/>
      <c r="U4" s="156"/>
      <c r="V4" s="156"/>
      <c r="W4" s="159"/>
    </row>
    <row r="5" spans="1:23" x14ac:dyDescent="0.25">
      <c r="A5" s="103">
        <v>1</v>
      </c>
      <c r="B5" s="29" t="s">
        <v>22</v>
      </c>
      <c r="C5" s="30">
        <v>4510</v>
      </c>
      <c r="D5" s="30">
        <v>316</v>
      </c>
      <c r="E5" s="38" t="s">
        <v>6</v>
      </c>
      <c r="F5" s="113">
        <v>20</v>
      </c>
      <c r="G5" s="114">
        <v>19</v>
      </c>
      <c r="H5" s="109">
        <v>0</v>
      </c>
      <c r="I5" s="109">
        <v>0</v>
      </c>
      <c r="J5" s="109">
        <v>17</v>
      </c>
      <c r="K5" s="109">
        <v>18</v>
      </c>
      <c r="L5" s="109"/>
      <c r="M5" s="109"/>
      <c r="N5" s="109"/>
      <c r="O5" s="109"/>
      <c r="P5" s="109"/>
      <c r="Q5" s="109"/>
      <c r="R5" s="109"/>
      <c r="S5" s="109"/>
      <c r="T5" s="75">
        <f t="shared" ref="T5:T16" si="0">SUM(F5:S5)</f>
        <v>74</v>
      </c>
      <c r="U5" s="55">
        <f>SMALL(IF(ISBLANK(F5:S5),0,F5:S5),1)</f>
        <v>0</v>
      </c>
      <c r="V5" s="55">
        <f t="shared" ref="V5:V16" si="1">SMALL(IF(ISBLANK(F5:S5),0,F5:S5),2)</f>
        <v>0</v>
      </c>
      <c r="W5" s="56">
        <f>SUM(T5-U5-V5)</f>
        <v>74</v>
      </c>
    </row>
    <row r="6" spans="1:23" x14ac:dyDescent="0.25">
      <c r="A6" s="98">
        <v>2</v>
      </c>
      <c r="B6" s="31" t="s">
        <v>23</v>
      </c>
      <c r="C6" s="32">
        <v>2323</v>
      </c>
      <c r="D6" s="32">
        <v>34</v>
      </c>
      <c r="E6" s="32" t="s">
        <v>6</v>
      </c>
      <c r="F6" s="115">
        <v>25</v>
      </c>
      <c r="G6" s="110">
        <v>25</v>
      </c>
      <c r="H6" s="114">
        <v>0</v>
      </c>
      <c r="I6" s="114">
        <v>0</v>
      </c>
      <c r="J6" s="114">
        <v>0</v>
      </c>
      <c r="K6" s="114">
        <v>0</v>
      </c>
      <c r="L6" s="114"/>
      <c r="M6" s="114"/>
      <c r="N6" s="114"/>
      <c r="O6" s="114"/>
      <c r="P6" s="114"/>
      <c r="Q6" s="114"/>
      <c r="R6" s="114"/>
      <c r="S6" s="114"/>
      <c r="T6" s="75">
        <f t="shared" si="0"/>
        <v>50</v>
      </c>
      <c r="U6" s="55">
        <f>SMALL(IF(ISBLANK(F6:S6),0,F6:S6),1)</f>
        <v>0</v>
      </c>
      <c r="V6" s="55">
        <f t="shared" si="1"/>
        <v>0</v>
      </c>
      <c r="W6" s="56">
        <f>SUM(T6-U6-V6)</f>
        <v>50</v>
      </c>
    </row>
    <row r="7" spans="1:23" x14ac:dyDescent="0.25">
      <c r="A7" s="98">
        <v>3</v>
      </c>
      <c r="B7" s="44" t="s">
        <v>68</v>
      </c>
      <c r="C7" s="45">
        <v>20768</v>
      </c>
      <c r="D7" s="45">
        <v>777</v>
      </c>
      <c r="E7" s="45" t="s">
        <v>6</v>
      </c>
      <c r="F7" s="115">
        <v>0</v>
      </c>
      <c r="G7" s="110">
        <v>0</v>
      </c>
      <c r="H7" s="116" t="s">
        <v>66</v>
      </c>
      <c r="I7" s="116" t="s">
        <v>66</v>
      </c>
      <c r="J7" s="110">
        <v>25</v>
      </c>
      <c r="K7" s="110">
        <v>25</v>
      </c>
      <c r="L7" s="110"/>
      <c r="M7" s="110"/>
      <c r="N7" s="110"/>
      <c r="O7" s="110"/>
      <c r="P7" s="110"/>
      <c r="Q7" s="110"/>
      <c r="R7" s="110"/>
      <c r="S7" s="110"/>
      <c r="T7" s="75">
        <f t="shared" si="0"/>
        <v>50</v>
      </c>
      <c r="U7" s="55">
        <f>SMALL(IF(ISBLANK(F7:S7),0,F7:S7),1)</f>
        <v>0</v>
      </c>
      <c r="V7" s="55">
        <f t="shared" si="1"/>
        <v>0</v>
      </c>
      <c r="W7" s="56">
        <f>SUM(T7-V7)</f>
        <v>50</v>
      </c>
    </row>
    <row r="8" spans="1:23" x14ac:dyDescent="0.25">
      <c r="A8" s="98">
        <v>4</v>
      </c>
      <c r="B8" s="31" t="s">
        <v>57</v>
      </c>
      <c r="C8" s="32">
        <v>20934</v>
      </c>
      <c r="D8" s="32">
        <v>225</v>
      </c>
      <c r="E8" s="32" t="s">
        <v>6</v>
      </c>
      <c r="F8" s="115">
        <v>22</v>
      </c>
      <c r="G8" s="110">
        <v>20</v>
      </c>
      <c r="H8" s="110">
        <v>0</v>
      </c>
      <c r="I8" s="110">
        <v>0</v>
      </c>
      <c r="J8" s="110">
        <v>0</v>
      </c>
      <c r="K8" s="110">
        <v>0</v>
      </c>
      <c r="L8" s="110"/>
      <c r="M8" s="110"/>
      <c r="N8" s="110"/>
      <c r="O8" s="110"/>
      <c r="P8" s="110"/>
      <c r="Q8" s="110"/>
      <c r="R8" s="110"/>
      <c r="S8" s="110"/>
      <c r="T8" s="75">
        <f t="shared" si="0"/>
        <v>42</v>
      </c>
      <c r="U8" s="55">
        <f>SMALL(IF(ISBLANK(F8:S8),0,F8:S8),1)</f>
        <v>0</v>
      </c>
      <c r="V8" s="55">
        <f t="shared" si="1"/>
        <v>0</v>
      </c>
      <c r="W8" s="56">
        <f>SUM(T8-U8-V8)</f>
        <v>42</v>
      </c>
    </row>
    <row r="9" spans="1:23" x14ac:dyDescent="0.25">
      <c r="A9" s="98">
        <v>5</v>
      </c>
      <c r="B9" s="14" t="s">
        <v>75</v>
      </c>
      <c r="C9" s="15">
        <v>4923</v>
      </c>
      <c r="D9" s="15">
        <v>108</v>
      </c>
      <c r="E9" s="32" t="s">
        <v>18</v>
      </c>
      <c r="F9" s="115">
        <v>0</v>
      </c>
      <c r="G9" s="110">
        <v>0</v>
      </c>
      <c r="H9" s="110">
        <v>0</v>
      </c>
      <c r="I9" s="110">
        <v>0</v>
      </c>
      <c r="J9" s="110">
        <v>20</v>
      </c>
      <c r="K9" s="110">
        <v>22</v>
      </c>
      <c r="L9" s="110"/>
      <c r="M9" s="110"/>
      <c r="N9" s="110"/>
      <c r="O9" s="110"/>
      <c r="P9" s="110"/>
      <c r="Q9" s="110"/>
      <c r="R9" s="110"/>
      <c r="S9" s="110"/>
      <c r="T9" s="75">
        <f t="shared" si="0"/>
        <v>42</v>
      </c>
      <c r="U9" s="55">
        <f>SMALL(IF(ISBLANK(E9:R9),0,E9:R9),1)</f>
        <v>0</v>
      </c>
      <c r="V9" s="55">
        <f t="shared" si="1"/>
        <v>0</v>
      </c>
      <c r="W9" s="56">
        <f>SUM(T9-V9)</f>
        <v>42</v>
      </c>
    </row>
    <row r="10" spans="1:23" x14ac:dyDescent="0.25">
      <c r="A10" s="98">
        <v>6</v>
      </c>
      <c r="B10" s="31" t="s">
        <v>76</v>
      </c>
      <c r="C10" s="32">
        <v>5995</v>
      </c>
      <c r="D10" s="32">
        <v>259</v>
      </c>
      <c r="E10" s="32" t="s">
        <v>18</v>
      </c>
      <c r="F10" s="115">
        <v>0</v>
      </c>
      <c r="G10" s="110">
        <v>0</v>
      </c>
      <c r="H10" s="110">
        <v>0</v>
      </c>
      <c r="I10" s="110">
        <v>0</v>
      </c>
      <c r="J10" s="110">
        <v>22</v>
      </c>
      <c r="K10" s="110">
        <v>20</v>
      </c>
      <c r="L10" s="110"/>
      <c r="M10" s="110"/>
      <c r="N10" s="110"/>
      <c r="O10" s="110"/>
      <c r="P10" s="110"/>
      <c r="Q10" s="110"/>
      <c r="R10" s="110"/>
      <c r="S10" s="110"/>
      <c r="T10" s="75">
        <f t="shared" si="0"/>
        <v>42</v>
      </c>
      <c r="U10" s="55">
        <f>SMALL(IF(ISBLANK(E10:R10),0,E10:R10),1)</f>
        <v>0</v>
      </c>
      <c r="V10" s="55">
        <f t="shared" si="1"/>
        <v>0</v>
      </c>
      <c r="W10" s="56">
        <f>SUM(T10-V10)</f>
        <v>42</v>
      </c>
    </row>
    <row r="11" spans="1:23" x14ac:dyDescent="0.25">
      <c r="A11" s="98">
        <v>7</v>
      </c>
      <c r="B11" s="14" t="s">
        <v>27</v>
      </c>
      <c r="C11" s="15">
        <v>4508</v>
      </c>
      <c r="D11" s="15">
        <v>121</v>
      </c>
      <c r="E11" s="32" t="s">
        <v>6</v>
      </c>
      <c r="F11" s="115">
        <v>0</v>
      </c>
      <c r="G11" s="110">
        <v>0</v>
      </c>
      <c r="H11" s="110">
        <v>0</v>
      </c>
      <c r="I11" s="110">
        <v>0</v>
      </c>
      <c r="J11" s="110">
        <v>19</v>
      </c>
      <c r="K11" s="110">
        <v>19</v>
      </c>
      <c r="L11" s="110"/>
      <c r="M11" s="110"/>
      <c r="N11" s="110"/>
      <c r="O11" s="110"/>
      <c r="P11" s="110"/>
      <c r="Q11" s="110"/>
      <c r="R11" s="110"/>
      <c r="S11" s="110"/>
      <c r="T11" s="75">
        <f t="shared" si="0"/>
        <v>38</v>
      </c>
      <c r="U11" s="55">
        <f>SMALL(IF(ISBLANK(F11:S11),0,F11:S11),1)</f>
        <v>0</v>
      </c>
      <c r="V11" s="55">
        <f t="shared" si="1"/>
        <v>0</v>
      </c>
      <c r="W11" s="56">
        <f>SUM(T11-V11)</f>
        <v>38</v>
      </c>
    </row>
    <row r="12" spans="1:23" x14ac:dyDescent="0.25">
      <c r="A12" s="98">
        <v>8</v>
      </c>
      <c r="B12" s="51" t="s">
        <v>56</v>
      </c>
      <c r="C12" s="32">
        <v>2729</v>
      </c>
      <c r="D12" s="32">
        <v>31</v>
      </c>
      <c r="E12" s="32" t="s">
        <v>18</v>
      </c>
      <c r="F12" s="115">
        <v>19</v>
      </c>
      <c r="G12" s="110">
        <v>18</v>
      </c>
      <c r="H12" s="110">
        <v>0</v>
      </c>
      <c r="I12" s="110">
        <v>0</v>
      </c>
      <c r="J12" s="110">
        <v>0</v>
      </c>
      <c r="K12" s="110">
        <v>0</v>
      </c>
      <c r="L12" s="110"/>
      <c r="M12" s="110"/>
      <c r="N12" s="110"/>
      <c r="O12" s="110"/>
      <c r="P12" s="110"/>
      <c r="Q12" s="110"/>
      <c r="R12" s="110"/>
      <c r="S12" s="110"/>
      <c r="T12" s="75">
        <f t="shared" si="0"/>
        <v>37</v>
      </c>
      <c r="U12" s="55">
        <f>SMALL(IF(ISBLANK(F12:S12),0,F12:S12),1)</f>
        <v>0</v>
      </c>
      <c r="V12" s="55">
        <f t="shared" si="1"/>
        <v>0</v>
      </c>
      <c r="W12" s="56">
        <f>SUM(T12-U12-V12)</f>
        <v>37</v>
      </c>
    </row>
    <row r="13" spans="1:23" x14ac:dyDescent="0.25">
      <c r="A13" s="98">
        <v>9</v>
      </c>
      <c r="B13" s="31" t="s">
        <v>25</v>
      </c>
      <c r="C13" s="32">
        <v>2956</v>
      </c>
      <c r="D13" s="32">
        <v>30</v>
      </c>
      <c r="E13" s="32" t="s">
        <v>6</v>
      </c>
      <c r="F13" s="115">
        <v>0</v>
      </c>
      <c r="G13" s="110">
        <v>0</v>
      </c>
      <c r="H13" s="110">
        <v>0</v>
      </c>
      <c r="I13" s="110">
        <v>0</v>
      </c>
      <c r="J13" s="110">
        <v>18</v>
      </c>
      <c r="K13" s="110">
        <v>15</v>
      </c>
      <c r="L13" s="110"/>
      <c r="M13" s="110"/>
      <c r="N13" s="110"/>
      <c r="O13" s="110"/>
      <c r="P13" s="110"/>
      <c r="Q13" s="110"/>
      <c r="R13" s="110"/>
      <c r="S13" s="110"/>
      <c r="T13" s="75">
        <f t="shared" si="0"/>
        <v>33</v>
      </c>
      <c r="U13" s="55">
        <f>SMALL(IF(ISBLANK(E13:R13),0,E13:R13),1)</f>
        <v>0</v>
      </c>
      <c r="V13" s="55">
        <f t="shared" si="1"/>
        <v>0</v>
      </c>
      <c r="W13" s="56">
        <f>SUM(T13-V13)</f>
        <v>33</v>
      </c>
    </row>
    <row r="14" spans="1:23" x14ac:dyDescent="0.25">
      <c r="A14" s="98">
        <v>10</v>
      </c>
      <c r="B14" s="44" t="s">
        <v>77</v>
      </c>
      <c r="C14" s="45">
        <v>8769</v>
      </c>
      <c r="D14" s="45">
        <v>25</v>
      </c>
      <c r="E14" s="45" t="s">
        <v>6</v>
      </c>
      <c r="F14" s="115">
        <v>0</v>
      </c>
      <c r="G14" s="110">
        <v>0</v>
      </c>
      <c r="H14" s="110">
        <v>0</v>
      </c>
      <c r="I14" s="110">
        <v>0</v>
      </c>
      <c r="J14" s="110">
        <v>16</v>
      </c>
      <c r="K14" s="110">
        <v>17</v>
      </c>
      <c r="L14" s="110"/>
      <c r="M14" s="110"/>
      <c r="N14" s="110"/>
      <c r="O14" s="110"/>
      <c r="P14" s="110"/>
      <c r="Q14" s="110"/>
      <c r="R14" s="110"/>
      <c r="S14" s="110"/>
      <c r="T14" s="75">
        <f t="shared" si="0"/>
        <v>33</v>
      </c>
      <c r="U14" s="55">
        <f>SMALL(IF(ISBLANK(F14:S14),0,F14:S14),1)</f>
        <v>0</v>
      </c>
      <c r="V14" s="55">
        <f t="shared" si="1"/>
        <v>0</v>
      </c>
      <c r="W14" s="56">
        <f>SUM(T14-V14)</f>
        <v>33</v>
      </c>
    </row>
    <row r="15" spans="1:23" x14ac:dyDescent="0.25">
      <c r="A15" s="98">
        <v>11</v>
      </c>
      <c r="B15" s="31" t="s">
        <v>78</v>
      </c>
      <c r="C15" s="32">
        <v>8747</v>
      </c>
      <c r="D15" s="32">
        <v>67</v>
      </c>
      <c r="E15" s="32" t="s">
        <v>6</v>
      </c>
      <c r="F15" s="115">
        <v>0</v>
      </c>
      <c r="G15" s="110">
        <v>0</v>
      </c>
      <c r="H15" s="110">
        <v>0</v>
      </c>
      <c r="I15" s="110">
        <v>0</v>
      </c>
      <c r="J15" s="110">
        <v>15</v>
      </c>
      <c r="K15" s="110">
        <v>16</v>
      </c>
      <c r="L15" s="110"/>
      <c r="M15" s="110"/>
      <c r="N15" s="110"/>
      <c r="O15" s="110"/>
      <c r="P15" s="110"/>
      <c r="Q15" s="110"/>
      <c r="R15" s="110"/>
      <c r="S15" s="110"/>
      <c r="T15" s="75">
        <f t="shared" si="0"/>
        <v>31</v>
      </c>
      <c r="U15" s="55">
        <f>SMALL(IF(ISBLANK(F15:S15),0,F15:S15),1)</f>
        <v>0</v>
      </c>
      <c r="V15" s="55">
        <f t="shared" si="1"/>
        <v>0</v>
      </c>
      <c r="W15" s="56">
        <f>SUM(T15-V15)</f>
        <v>31</v>
      </c>
    </row>
    <row r="16" spans="1:23" x14ac:dyDescent="0.25">
      <c r="A16" s="98">
        <v>12</v>
      </c>
      <c r="B16" s="14" t="s">
        <v>21</v>
      </c>
      <c r="C16" s="15" t="s">
        <v>44</v>
      </c>
      <c r="D16" s="15">
        <v>58</v>
      </c>
      <c r="E16" s="32" t="s">
        <v>6</v>
      </c>
      <c r="F16" s="115">
        <v>0</v>
      </c>
      <c r="G16" s="110">
        <v>22</v>
      </c>
      <c r="H16" s="110">
        <v>0</v>
      </c>
      <c r="I16" s="110">
        <v>0</v>
      </c>
      <c r="J16" s="110">
        <v>0</v>
      </c>
      <c r="K16" s="110">
        <v>0</v>
      </c>
      <c r="L16" s="110"/>
      <c r="M16" s="110"/>
      <c r="N16" s="110"/>
      <c r="O16" s="110"/>
      <c r="P16" s="110"/>
      <c r="Q16" s="110"/>
      <c r="R16" s="110"/>
      <c r="S16" s="110"/>
      <c r="T16" s="75">
        <f t="shared" si="0"/>
        <v>22</v>
      </c>
      <c r="U16" s="55">
        <f>SMALL(IF(ISBLANK(F16:S16),0,F16:S16),1)</f>
        <v>0</v>
      </c>
      <c r="V16" s="55">
        <f t="shared" si="1"/>
        <v>0</v>
      </c>
      <c r="W16" s="56">
        <f>SUM(T16-U16-V16)</f>
        <v>22</v>
      </c>
    </row>
    <row r="17" spans="1:23" x14ac:dyDescent="0.25">
      <c r="A17" s="98">
        <v>13</v>
      </c>
      <c r="B17" s="31"/>
      <c r="C17" s="32"/>
      <c r="D17" s="32"/>
      <c r="E17" s="32"/>
      <c r="F17" s="115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75">
        <f t="shared" ref="T17:T25" si="2">SUM(F17:S17)</f>
        <v>0</v>
      </c>
      <c r="U17" s="55" t="e">
        <f t="shared" ref="U17:U25" si="3">SMALL(IF(ISBLANK(E17:R17),0,E17:R17),1)</f>
        <v>#NUM!</v>
      </c>
      <c r="V17" s="55" t="e">
        <f t="shared" ref="V17:V25" si="4">SMALL(IF(ISBLANK(F17:S17),0,F17:S17),2)</f>
        <v>#NUM!</v>
      </c>
      <c r="W17" s="56" t="e">
        <f t="shared" ref="W17:W25" si="5">SUM(T17-V17)</f>
        <v>#NUM!</v>
      </c>
    </row>
    <row r="18" spans="1:23" x14ac:dyDescent="0.25">
      <c r="A18" s="98">
        <v>14</v>
      </c>
      <c r="B18" s="14"/>
      <c r="C18" s="15"/>
      <c r="D18" s="15"/>
      <c r="E18" s="32"/>
      <c r="F18" s="115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75">
        <f t="shared" si="2"/>
        <v>0</v>
      </c>
      <c r="U18" s="55" t="e">
        <f t="shared" si="3"/>
        <v>#NUM!</v>
      </c>
      <c r="V18" s="55" t="e">
        <f t="shared" si="4"/>
        <v>#NUM!</v>
      </c>
      <c r="W18" s="56" t="e">
        <f t="shared" si="5"/>
        <v>#NUM!</v>
      </c>
    </row>
    <row r="19" spans="1:23" x14ac:dyDescent="0.25">
      <c r="A19" s="98">
        <v>15</v>
      </c>
      <c r="B19" s="31"/>
      <c r="C19" s="32"/>
      <c r="D19" s="32"/>
      <c r="E19" s="32"/>
      <c r="F19" s="115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75">
        <f t="shared" si="2"/>
        <v>0</v>
      </c>
      <c r="U19" s="55" t="e">
        <f t="shared" si="3"/>
        <v>#NUM!</v>
      </c>
      <c r="V19" s="55" t="e">
        <f t="shared" si="4"/>
        <v>#NUM!</v>
      </c>
      <c r="W19" s="56" t="e">
        <f t="shared" si="5"/>
        <v>#NUM!</v>
      </c>
    </row>
    <row r="20" spans="1:23" x14ac:dyDescent="0.25">
      <c r="A20" s="98">
        <v>16</v>
      </c>
      <c r="B20" s="31"/>
      <c r="C20" s="32"/>
      <c r="D20" s="32"/>
      <c r="E20" s="32"/>
      <c r="F20" s="115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75">
        <f t="shared" si="2"/>
        <v>0</v>
      </c>
      <c r="U20" s="55" t="e">
        <f t="shared" si="3"/>
        <v>#NUM!</v>
      </c>
      <c r="V20" s="55" t="e">
        <f t="shared" si="4"/>
        <v>#NUM!</v>
      </c>
      <c r="W20" s="56" t="e">
        <f t="shared" si="5"/>
        <v>#NUM!</v>
      </c>
    </row>
    <row r="21" spans="1:23" x14ac:dyDescent="0.25">
      <c r="A21" s="98">
        <v>17</v>
      </c>
      <c r="B21" s="31"/>
      <c r="C21" s="32"/>
      <c r="D21" s="32"/>
      <c r="E21" s="32"/>
      <c r="F21" s="115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75">
        <f t="shared" si="2"/>
        <v>0</v>
      </c>
      <c r="U21" s="55" t="e">
        <f t="shared" si="3"/>
        <v>#NUM!</v>
      </c>
      <c r="V21" s="55" t="e">
        <f t="shared" si="4"/>
        <v>#NUM!</v>
      </c>
      <c r="W21" s="56" t="e">
        <f t="shared" si="5"/>
        <v>#NUM!</v>
      </c>
    </row>
    <row r="22" spans="1:23" x14ac:dyDescent="0.25">
      <c r="A22" s="98">
        <v>18</v>
      </c>
      <c r="B22" s="31"/>
      <c r="C22" s="32"/>
      <c r="D22" s="32"/>
      <c r="E22" s="32"/>
      <c r="F22" s="115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75">
        <f t="shared" si="2"/>
        <v>0</v>
      </c>
      <c r="U22" s="55" t="e">
        <f t="shared" si="3"/>
        <v>#NUM!</v>
      </c>
      <c r="V22" s="55" t="e">
        <f t="shared" si="4"/>
        <v>#NUM!</v>
      </c>
      <c r="W22" s="56" t="e">
        <f t="shared" si="5"/>
        <v>#NUM!</v>
      </c>
    </row>
    <row r="23" spans="1:23" x14ac:dyDescent="0.25">
      <c r="A23" s="98">
        <v>19</v>
      </c>
      <c r="B23" s="31"/>
      <c r="C23" s="32"/>
      <c r="D23" s="32"/>
      <c r="E23" s="32"/>
      <c r="F23" s="115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75">
        <f t="shared" si="2"/>
        <v>0</v>
      </c>
      <c r="U23" s="55" t="e">
        <f t="shared" si="3"/>
        <v>#NUM!</v>
      </c>
      <c r="V23" s="55" t="e">
        <f t="shared" si="4"/>
        <v>#NUM!</v>
      </c>
      <c r="W23" s="56" t="e">
        <f t="shared" si="5"/>
        <v>#NUM!</v>
      </c>
    </row>
    <row r="24" spans="1:23" x14ac:dyDescent="0.25">
      <c r="A24" s="98">
        <v>20</v>
      </c>
      <c r="B24" s="31"/>
      <c r="C24" s="32"/>
      <c r="D24" s="32"/>
      <c r="E24" s="32"/>
      <c r="F24" s="115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75">
        <f t="shared" si="2"/>
        <v>0</v>
      </c>
      <c r="U24" s="55" t="e">
        <f t="shared" si="3"/>
        <v>#NUM!</v>
      </c>
      <c r="V24" s="55" t="e">
        <f t="shared" si="4"/>
        <v>#NUM!</v>
      </c>
      <c r="W24" s="56" t="e">
        <f t="shared" si="5"/>
        <v>#NUM!</v>
      </c>
    </row>
    <row r="25" spans="1:23" ht="15.75" thickBot="1" x14ac:dyDescent="0.3">
      <c r="A25" s="107">
        <v>21</v>
      </c>
      <c r="B25" s="24"/>
      <c r="C25" s="25"/>
      <c r="D25" s="25"/>
      <c r="E25" s="25"/>
      <c r="F25" s="119"/>
      <c r="G25" s="112"/>
      <c r="H25" s="120"/>
      <c r="I25" s="120"/>
      <c r="J25" s="112"/>
      <c r="K25" s="112"/>
      <c r="L25" s="112"/>
      <c r="M25" s="112"/>
      <c r="N25" s="112"/>
      <c r="O25" s="112"/>
      <c r="P25" s="112"/>
      <c r="Q25" s="112"/>
      <c r="R25" s="112"/>
      <c r="S25" s="134"/>
      <c r="T25" s="104">
        <f t="shared" si="2"/>
        <v>0</v>
      </c>
      <c r="U25" s="105" t="e">
        <f t="shared" si="3"/>
        <v>#NUM!</v>
      </c>
      <c r="V25" s="105" t="e">
        <f t="shared" si="4"/>
        <v>#NUM!</v>
      </c>
      <c r="W25" s="106" t="e">
        <f t="shared" si="5"/>
        <v>#NUM!</v>
      </c>
    </row>
    <row r="26" spans="1:23" s="26" customFormat="1" x14ac:dyDescent="0.25">
      <c r="A26" s="71"/>
      <c r="B26" s="18"/>
      <c r="C26" s="19"/>
      <c r="D26" s="19"/>
      <c r="E26" s="19"/>
      <c r="F26" s="173">
        <v>5</v>
      </c>
      <c r="G26" s="173"/>
      <c r="H26" s="173">
        <v>1</v>
      </c>
      <c r="I26" s="173"/>
      <c r="J26" s="173">
        <v>8</v>
      </c>
      <c r="K26" s="173"/>
      <c r="L26" s="173">
        <v>0</v>
      </c>
      <c r="M26" s="173"/>
      <c r="N26" s="173"/>
      <c r="O26" s="173">
        <v>0</v>
      </c>
      <c r="P26" s="173"/>
      <c r="Q26" s="173"/>
      <c r="R26" s="173">
        <v>0</v>
      </c>
      <c r="S26" s="173"/>
      <c r="T26" s="54"/>
      <c r="U26" s="54"/>
      <c r="V26" s="54"/>
      <c r="W26" s="46">
        <f>AVERAGE(F26:S26)</f>
        <v>2.3333333333333335</v>
      </c>
    </row>
    <row r="27" spans="1:23" s="26" customFormat="1" x14ac:dyDescent="0.25">
      <c r="A27" s="71"/>
      <c r="B27" s="168" t="s">
        <v>7</v>
      </c>
      <c r="C27" s="168"/>
      <c r="D27" s="168"/>
      <c r="E27" s="168"/>
      <c r="F27" s="168"/>
      <c r="G27" s="20"/>
      <c r="H27" s="20"/>
      <c r="I27" s="20"/>
      <c r="J27" s="20"/>
      <c r="K27" s="20"/>
      <c r="L27" s="20"/>
      <c r="M27" s="20"/>
      <c r="N27" s="20"/>
      <c r="O27" s="20"/>
      <c r="P27" s="47"/>
      <c r="Q27" s="47"/>
      <c r="R27" s="52"/>
      <c r="S27" s="52"/>
      <c r="T27" s="52"/>
      <c r="U27" s="52"/>
      <c r="V27" s="52"/>
      <c r="W27" s="20"/>
    </row>
    <row r="28" spans="1:23" x14ac:dyDescent="0.25">
      <c r="A28" s="18"/>
      <c r="B28" s="168"/>
      <c r="C28" s="168"/>
      <c r="D28" s="168"/>
      <c r="E28" s="168"/>
      <c r="F28" s="168"/>
      <c r="G28" s="20"/>
      <c r="H28" s="20"/>
      <c r="I28" s="20"/>
      <c r="J28" s="20"/>
      <c r="K28" s="20"/>
      <c r="L28" s="20"/>
      <c r="M28" s="20"/>
      <c r="N28" s="20"/>
      <c r="O28" s="20"/>
      <c r="P28" s="47"/>
      <c r="Q28" s="47"/>
      <c r="R28" s="52"/>
      <c r="S28" s="52"/>
      <c r="T28" s="52"/>
      <c r="U28" s="52"/>
      <c r="V28" s="52"/>
      <c r="W28" s="20"/>
    </row>
    <row r="29" spans="1:23" ht="15" customHeight="1" x14ac:dyDescent="0.25"/>
    <row r="30" spans="1:23" ht="15" customHeight="1" x14ac:dyDescent="0.25"/>
  </sheetData>
  <sortState ref="B5:W16">
    <sortCondition descending="1" ref="T5:T16"/>
  </sortState>
  <mergeCells count="24">
    <mergeCell ref="D1:W1"/>
    <mergeCell ref="H2:I2"/>
    <mergeCell ref="H3:I3"/>
    <mergeCell ref="H26:I26"/>
    <mergeCell ref="J2:K2"/>
    <mergeCell ref="J3:K3"/>
    <mergeCell ref="J26:K26"/>
    <mergeCell ref="L2:N2"/>
    <mergeCell ref="L3:N3"/>
    <mergeCell ref="L26:N26"/>
    <mergeCell ref="O2:Q2"/>
    <mergeCell ref="O3:Q3"/>
    <mergeCell ref="O26:Q26"/>
    <mergeCell ref="V2:V4"/>
    <mergeCell ref="W2:W4"/>
    <mergeCell ref="R3:S3"/>
    <mergeCell ref="U2:U4"/>
    <mergeCell ref="B27:F28"/>
    <mergeCell ref="F2:G2"/>
    <mergeCell ref="F3:G3"/>
    <mergeCell ref="F26:G26"/>
    <mergeCell ref="T2:T4"/>
    <mergeCell ref="R2:S2"/>
    <mergeCell ref="R26:S2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D1" sqref="D1:W1"/>
    </sheetView>
  </sheetViews>
  <sheetFormatPr defaultRowHeight="15" x14ac:dyDescent="0.25"/>
  <cols>
    <col min="2" max="2" width="26.7109375" customWidth="1"/>
    <col min="3" max="3" width="12.42578125" customWidth="1"/>
    <col min="6" max="7" width="7" customWidth="1"/>
    <col min="8" max="8" width="6.7109375" customWidth="1"/>
    <col min="9" max="9" width="7" customWidth="1"/>
    <col min="10" max="10" width="7.140625" customWidth="1"/>
    <col min="11" max="11" width="7" customWidth="1"/>
    <col min="12" max="12" width="6.5703125" customWidth="1"/>
    <col min="13" max="13" width="6.7109375" customWidth="1"/>
    <col min="14" max="14" width="7" customWidth="1"/>
    <col min="15" max="22" width="6.7109375" customWidth="1"/>
    <col min="24" max="24" width="38.5703125" bestFit="1" customWidth="1"/>
  </cols>
  <sheetData>
    <row r="1" spans="1:23" ht="21" customHeight="1" thickBot="1" x14ac:dyDescent="0.3">
      <c r="D1" s="181" t="s">
        <v>82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15" customHeight="1" x14ac:dyDescent="0.25">
      <c r="C2" s="3"/>
      <c r="D2" s="3"/>
      <c r="E2" s="3"/>
      <c r="F2" s="169" t="s">
        <v>30</v>
      </c>
      <c r="G2" s="170"/>
      <c r="H2" s="166" t="s">
        <v>30</v>
      </c>
      <c r="I2" s="174"/>
      <c r="J2" s="166" t="s">
        <v>30</v>
      </c>
      <c r="K2" s="167"/>
      <c r="L2" s="169" t="s">
        <v>30</v>
      </c>
      <c r="M2" s="170"/>
      <c r="N2" s="176"/>
      <c r="O2" s="166" t="s">
        <v>30</v>
      </c>
      <c r="P2" s="174"/>
      <c r="Q2" s="167"/>
      <c r="R2" s="166" t="s">
        <v>30</v>
      </c>
      <c r="S2" s="167"/>
      <c r="T2" s="151" t="s">
        <v>45</v>
      </c>
      <c r="U2" s="154" t="s">
        <v>46</v>
      </c>
      <c r="V2" s="154" t="s">
        <v>46</v>
      </c>
      <c r="W2" s="157" t="s">
        <v>0</v>
      </c>
    </row>
    <row r="3" spans="1:23" ht="15.75" thickBot="1" x14ac:dyDescent="0.3">
      <c r="C3" s="3"/>
      <c r="D3" s="3"/>
      <c r="E3" s="3"/>
      <c r="F3" s="171">
        <v>43506</v>
      </c>
      <c r="G3" s="172"/>
      <c r="H3" s="164">
        <v>43583</v>
      </c>
      <c r="I3" s="175"/>
      <c r="J3" s="164">
        <v>43673</v>
      </c>
      <c r="K3" s="165"/>
      <c r="L3" s="171"/>
      <c r="M3" s="172"/>
      <c r="N3" s="177"/>
      <c r="O3" s="164"/>
      <c r="P3" s="175"/>
      <c r="Q3" s="165"/>
      <c r="R3" s="164"/>
      <c r="S3" s="165"/>
      <c r="T3" s="152"/>
      <c r="U3" s="155"/>
      <c r="V3" s="155"/>
      <c r="W3" s="158"/>
    </row>
    <row r="4" spans="1:23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8</v>
      </c>
      <c r="G4" s="21" t="s">
        <v>9</v>
      </c>
      <c r="H4" s="21" t="s">
        <v>8</v>
      </c>
      <c r="I4" s="7" t="s">
        <v>9</v>
      </c>
      <c r="J4" s="7" t="s">
        <v>8</v>
      </c>
      <c r="K4" s="21" t="s">
        <v>9</v>
      </c>
      <c r="L4" s="7" t="s">
        <v>8</v>
      </c>
      <c r="M4" s="21" t="s">
        <v>9</v>
      </c>
      <c r="N4" s="7" t="s">
        <v>34</v>
      </c>
      <c r="O4" s="21" t="s">
        <v>8</v>
      </c>
      <c r="P4" s="34" t="s">
        <v>9</v>
      </c>
      <c r="Q4" s="34" t="s">
        <v>34</v>
      </c>
      <c r="R4" s="34" t="s">
        <v>8</v>
      </c>
      <c r="S4" s="34" t="s">
        <v>9</v>
      </c>
      <c r="T4" s="153"/>
      <c r="U4" s="156"/>
      <c r="V4" s="156"/>
      <c r="W4" s="159"/>
    </row>
    <row r="5" spans="1:23" x14ac:dyDescent="0.25">
      <c r="A5" s="10">
        <v>1</v>
      </c>
      <c r="B5" s="14" t="s">
        <v>41</v>
      </c>
      <c r="C5" s="15">
        <v>16671</v>
      </c>
      <c r="D5" s="15">
        <v>74</v>
      </c>
      <c r="E5" s="32" t="s">
        <v>6</v>
      </c>
      <c r="F5" s="13">
        <v>18</v>
      </c>
      <c r="G5" s="22">
        <v>19</v>
      </c>
      <c r="H5" s="22">
        <v>22</v>
      </c>
      <c r="I5" s="22">
        <v>22</v>
      </c>
      <c r="J5" s="22">
        <v>22</v>
      </c>
      <c r="K5" s="22">
        <v>25</v>
      </c>
      <c r="L5" s="22"/>
      <c r="M5" s="22"/>
      <c r="N5" s="22"/>
      <c r="O5" s="22"/>
      <c r="P5" s="22"/>
      <c r="Q5" s="22"/>
      <c r="R5" s="22"/>
      <c r="S5" s="22"/>
      <c r="T5" s="53">
        <f>SUM(F5:S5)</f>
        <v>128</v>
      </c>
      <c r="U5" s="55">
        <f>SMALL(IF(ISBLANK(F5:S5),0,F5:S5),1)</f>
        <v>18</v>
      </c>
      <c r="V5" s="55">
        <f>SMALL(IF(ISBLANK(F5:S5),0,F5:S5),2)</f>
        <v>19</v>
      </c>
      <c r="W5" s="56">
        <f>SUM(T5-U5-V5)</f>
        <v>91</v>
      </c>
    </row>
    <row r="6" spans="1:23" x14ac:dyDescent="0.25">
      <c r="A6" s="10">
        <v>2</v>
      </c>
      <c r="B6" s="14" t="s">
        <v>38</v>
      </c>
      <c r="C6" s="15">
        <v>3765</v>
      </c>
      <c r="D6" s="15">
        <v>77</v>
      </c>
      <c r="E6" s="32" t="s">
        <v>6</v>
      </c>
      <c r="F6" s="16">
        <v>13</v>
      </c>
      <c r="G6" s="23">
        <v>13</v>
      </c>
      <c r="H6" s="23">
        <v>19</v>
      </c>
      <c r="I6" s="23">
        <v>19</v>
      </c>
      <c r="J6" s="23">
        <v>18</v>
      </c>
      <c r="K6" s="23">
        <v>19</v>
      </c>
      <c r="L6" s="23"/>
      <c r="M6" s="23"/>
      <c r="N6" s="23"/>
      <c r="O6" s="23"/>
      <c r="P6" s="23"/>
      <c r="Q6" s="23"/>
      <c r="R6" s="23"/>
      <c r="S6" s="23"/>
      <c r="T6" s="53">
        <f>SUM(F6:S6)</f>
        <v>101</v>
      </c>
      <c r="U6" s="55">
        <f>SMALL(IF(ISBLANK(F6:S6),0,F6:S6),1)</f>
        <v>13</v>
      </c>
      <c r="V6" s="55">
        <f>SMALL(IF(ISBLANK(F6:S6),0,F6:S6),2)</f>
        <v>13</v>
      </c>
      <c r="W6" s="56">
        <f>SUM(T6-U6-V6)</f>
        <v>75</v>
      </c>
    </row>
    <row r="7" spans="1:23" x14ac:dyDescent="0.25">
      <c r="A7" s="10">
        <v>3</v>
      </c>
      <c r="B7" s="14" t="s">
        <v>20</v>
      </c>
      <c r="C7" s="15">
        <v>2040</v>
      </c>
      <c r="D7" s="15">
        <v>281</v>
      </c>
      <c r="E7" s="32" t="s">
        <v>6</v>
      </c>
      <c r="F7" s="16">
        <v>12</v>
      </c>
      <c r="G7" s="23">
        <v>11</v>
      </c>
      <c r="H7" s="23">
        <v>18</v>
      </c>
      <c r="I7" s="23">
        <v>16</v>
      </c>
      <c r="J7" s="23">
        <v>16</v>
      </c>
      <c r="K7" s="23">
        <v>16</v>
      </c>
      <c r="L7" s="23"/>
      <c r="M7" s="23"/>
      <c r="N7" s="23"/>
      <c r="O7" s="23"/>
      <c r="P7" s="23"/>
      <c r="Q7" s="23"/>
      <c r="R7" s="23"/>
      <c r="S7" s="23"/>
      <c r="T7" s="53">
        <f>SUM(F7:S7)</f>
        <v>89</v>
      </c>
      <c r="U7" s="55">
        <f>SMALL(IF(ISBLANK(F7:S7),0,F7:S7),1)</f>
        <v>11</v>
      </c>
      <c r="V7" s="55">
        <f>SMALL(IF(ISBLANK(F7:S7),0,F7:S7),2)</f>
        <v>12</v>
      </c>
      <c r="W7" s="56">
        <f>SUM(T7-U7-V7)</f>
        <v>66</v>
      </c>
    </row>
    <row r="8" spans="1:23" x14ac:dyDescent="0.25">
      <c r="A8" s="10">
        <v>4</v>
      </c>
      <c r="B8" s="40" t="s">
        <v>37</v>
      </c>
      <c r="C8" s="41">
        <v>2017</v>
      </c>
      <c r="D8" s="41">
        <v>707</v>
      </c>
      <c r="E8" s="45" t="s">
        <v>6</v>
      </c>
      <c r="F8" s="147">
        <v>0</v>
      </c>
      <c r="G8" s="146">
        <v>0</v>
      </c>
      <c r="H8" s="23">
        <v>16</v>
      </c>
      <c r="I8" s="23">
        <v>17</v>
      </c>
      <c r="J8" s="23">
        <v>17</v>
      </c>
      <c r="K8" s="23">
        <v>18</v>
      </c>
      <c r="L8" s="23"/>
      <c r="M8" s="23"/>
      <c r="N8" s="23"/>
      <c r="O8" s="23"/>
      <c r="P8" s="23"/>
      <c r="Q8" s="23"/>
      <c r="R8" s="23"/>
      <c r="S8" s="23"/>
      <c r="T8" s="53">
        <f>SUM(F8:S8)</f>
        <v>68</v>
      </c>
      <c r="U8" s="55">
        <f>SMALL(IF(ISBLANK(F8:S8),0,F8:S8),1)</f>
        <v>0</v>
      </c>
      <c r="V8" s="55">
        <f>SMALL(IF(ISBLANK(F8:S8),0,F8:S8),2)</f>
        <v>0</v>
      </c>
      <c r="W8" s="56">
        <f>SUM(T8-U8-V8)</f>
        <v>68</v>
      </c>
    </row>
    <row r="9" spans="1:23" x14ac:dyDescent="0.25">
      <c r="A9" s="10">
        <v>5</v>
      </c>
      <c r="B9" s="31" t="s">
        <v>62</v>
      </c>
      <c r="C9" s="32">
        <v>1475</v>
      </c>
      <c r="D9" s="32">
        <v>177</v>
      </c>
      <c r="E9" s="32" t="s">
        <v>6</v>
      </c>
      <c r="F9" s="16">
        <v>25</v>
      </c>
      <c r="G9" s="23">
        <v>25</v>
      </c>
      <c r="H9" s="23">
        <v>0</v>
      </c>
      <c r="I9" s="23">
        <v>0</v>
      </c>
      <c r="J9" s="23">
        <v>0</v>
      </c>
      <c r="K9" s="23">
        <v>0</v>
      </c>
      <c r="L9" s="23"/>
      <c r="M9" s="23"/>
      <c r="N9" s="23"/>
      <c r="O9" s="23"/>
      <c r="P9" s="23"/>
      <c r="Q9" s="23"/>
      <c r="R9" s="23"/>
      <c r="S9" s="23"/>
      <c r="T9" s="53">
        <f>SUM(F9:S9)</f>
        <v>50</v>
      </c>
      <c r="U9" s="55">
        <f>SMALL(IF(ISBLANK(F9:S9),0,F9:S9),1)</f>
        <v>0</v>
      </c>
      <c r="V9" s="55">
        <f>SMALL(IF(ISBLANK(F9:S9),0,F9:S9),2)</f>
        <v>0</v>
      </c>
      <c r="W9" s="56">
        <f>SUM(T9-U9-V9)</f>
        <v>50</v>
      </c>
    </row>
    <row r="10" spans="1:23" x14ac:dyDescent="0.25">
      <c r="A10" s="10">
        <v>6</v>
      </c>
      <c r="B10" s="14" t="s">
        <v>26</v>
      </c>
      <c r="C10" s="15">
        <v>4198</v>
      </c>
      <c r="D10" s="15">
        <v>100</v>
      </c>
      <c r="E10" s="32" t="s">
        <v>6</v>
      </c>
      <c r="F10" s="147">
        <v>0</v>
      </c>
      <c r="G10" s="146">
        <v>0</v>
      </c>
      <c r="H10" s="23">
        <v>25</v>
      </c>
      <c r="I10" s="23">
        <v>25</v>
      </c>
      <c r="J10" s="23">
        <v>0</v>
      </c>
      <c r="K10" s="23">
        <v>0</v>
      </c>
      <c r="L10" s="23"/>
      <c r="M10" s="23"/>
      <c r="N10" s="23"/>
      <c r="O10" s="23"/>
      <c r="P10" s="23"/>
      <c r="Q10" s="23"/>
      <c r="R10" s="23"/>
      <c r="S10" s="23"/>
      <c r="T10" s="53">
        <f>SUM(F10:S10)</f>
        <v>50</v>
      </c>
      <c r="U10" s="55">
        <f>SMALL(IF(ISBLANK(F10:S10),0,F10:S10),1)</f>
        <v>0</v>
      </c>
      <c r="V10" s="55">
        <f>SMALL(IF(ISBLANK(F10:S10),0,F10:S10),2)</f>
        <v>0</v>
      </c>
      <c r="W10" s="56">
        <f>SUM(T10-U10-V10)</f>
        <v>50</v>
      </c>
    </row>
    <row r="11" spans="1:23" x14ac:dyDescent="0.25">
      <c r="A11" s="10">
        <v>7</v>
      </c>
      <c r="B11" s="31" t="s">
        <v>60</v>
      </c>
      <c r="C11" s="32">
        <v>3331</v>
      </c>
      <c r="D11" s="32">
        <v>134</v>
      </c>
      <c r="E11" s="32" t="s">
        <v>6</v>
      </c>
      <c r="F11" s="16">
        <v>22</v>
      </c>
      <c r="G11" s="23">
        <v>22</v>
      </c>
      <c r="H11" s="23">
        <v>0</v>
      </c>
      <c r="I11" s="23">
        <v>0</v>
      </c>
      <c r="J11" s="23">
        <v>0</v>
      </c>
      <c r="K11" s="23">
        <v>0</v>
      </c>
      <c r="L11" s="23"/>
      <c r="M11" s="23"/>
      <c r="N11" s="23"/>
      <c r="O11" s="23"/>
      <c r="P11" s="23"/>
      <c r="Q11" s="23"/>
      <c r="R11" s="23"/>
      <c r="S11" s="23"/>
      <c r="T11" s="148">
        <f>SUM(F11:S11)</f>
        <v>44</v>
      </c>
      <c r="U11" s="55">
        <f>SMALL(IF(ISBLANK(F11:S11),0,F11:S11),1)</f>
        <v>0</v>
      </c>
      <c r="V11" s="55">
        <f>SMALL(IF(ISBLANK(F11:S11),0,F11:S11),2)</f>
        <v>0</v>
      </c>
      <c r="W11" s="56">
        <f>SUM(T11-U11-V11)</f>
        <v>44</v>
      </c>
    </row>
    <row r="12" spans="1:23" x14ac:dyDescent="0.25">
      <c r="A12" s="10">
        <v>8</v>
      </c>
      <c r="B12" s="31" t="s">
        <v>56</v>
      </c>
      <c r="C12" s="32">
        <v>2729</v>
      </c>
      <c r="D12" s="32">
        <v>31</v>
      </c>
      <c r="E12" s="32" t="s">
        <v>18</v>
      </c>
      <c r="F12" s="16">
        <v>0</v>
      </c>
      <c r="G12" s="23">
        <v>0</v>
      </c>
      <c r="H12" s="23">
        <v>0</v>
      </c>
      <c r="I12" s="23">
        <v>0</v>
      </c>
      <c r="J12" s="23">
        <v>20</v>
      </c>
      <c r="K12" s="23">
        <v>22</v>
      </c>
      <c r="L12" s="23"/>
      <c r="M12" s="23"/>
      <c r="N12" s="23"/>
      <c r="O12" s="23"/>
      <c r="P12" s="23"/>
      <c r="Q12" s="23"/>
      <c r="R12" s="23"/>
      <c r="S12" s="23"/>
      <c r="T12" s="108">
        <f>SUM(F12:S12)</f>
        <v>42</v>
      </c>
      <c r="U12" s="55">
        <f>SMALL(IF(ISBLANK(F12:S12),0,F12:S12),1)</f>
        <v>0</v>
      </c>
      <c r="V12" s="55">
        <f>SMALL(IF(ISBLANK(F12:S12),0,F12:S12),2)</f>
        <v>0</v>
      </c>
      <c r="W12" s="56">
        <f>SUM(T12-U12-V12)</f>
        <v>42</v>
      </c>
    </row>
    <row r="13" spans="1:23" x14ac:dyDescent="0.25">
      <c r="A13" s="10">
        <v>9</v>
      </c>
      <c r="B13" s="31" t="s">
        <v>79</v>
      </c>
      <c r="C13" s="32">
        <v>6004</v>
      </c>
      <c r="D13" s="32">
        <v>121</v>
      </c>
      <c r="E13" s="32" t="s">
        <v>18</v>
      </c>
      <c r="F13" s="16">
        <v>0</v>
      </c>
      <c r="G13" s="23">
        <v>0</v>
      </c>
      <c r="H13" s="23">
        <v>0</v>
      </c>
      <c r="I13" s="23">
        <v>0</v>
      </c>
      <c r="J13" s="23">
        <v>25</v>
      </c>
      <c r="K13" s="23">
        <v>17</v>
      </c>
      <c r="L13" s="23"/>
      <c r="M13" s="23"/>
      <c r="N13" s="23"/>
      <c r="O13" s="23"/>
      <c r="P13" s="23"/>
      <c r="Q13" s="23"/>
      <c r="R13" s="23"/>
      <c r="S13" s="23"/>
      <c r="T13" s="108">
        <f>SUM(F13:S13)</f>
        <v>42</v>
      </c>
      <c r="U13" s="55">
        <f>SMALL(IF(ISBLANK(F13:S13),0,F13:S13),1)</f>
        <v>0</v>
      </c>
      <c r="V13" s="55">
        <f>SMALL(IF(ISBLANK(F13:S13),0,F13:S13),2)</f>
        <v>0</v>
      </c>
      <c r="W13" s="56">
        <f>SUM(T13-U13-V13)</f>
        <v>42</v>
      </c>
    </row>
    <row r="14" spans="1:23" x14ac:dyDescent="0.25">
      <c r="A14" s="10">
        <v>10</v>
      </c>
      <c r="B14" s="31" t="s">
        <v>63</v>
      </c>
      <c r="C14" s="32">
        <v>1932</v>
      </c>
      <c r="D14" s="32">
        <v>441</v>
      </c>
      <c r="E14" s="32" t="s">
        <v>6</v>
      </c>
      <c r="F14" s="16">
        <v>20</v>
      </c>
      <c r="G14" s="23">
        <v>20</v>
      </c>
      <c r="H14" s="23">
        <v>0</v>
      </c>
      <c r="I14" s="23">
        <v>0</v>
      </c>
      <c r="J14" s="23">
        <v>0</v>
      </c>
      <c r="K14" s="23">
        <v>0</v>
      </c>
      <c r="L14" s="23"/>
      <c r="M14" s="23"/>
      <c r="N14" s="23"/>
      <c r="O14" s="23"/>
      <c r="P14" s="23"/>
      <c r="Q14" s="23"/>
      <c r="R14" s="23"/>
      <c r="S14" s="23"/>
      <c r="T14" s="108">
        <f>SUM(F14:S14)</f>
        <v>40</v>
      </c>
      <c r="U14" s="55">
        <f>SMALL(IF(ISBLANK(F14:S14),0,F14:S14),1)</f>
        <v>0</v>
      </c>
      <c r="V14" s="55">
        <f>SMALL(IF(ISBLANK(F14:S14),0,F14:S14),2)</f>
        <v>0</v>
      </c>
      <c r="W14" s="56">
        <f>SUM(T14-U14-V14)</f>
        <v>40</v>
      </c>
    </row>
    <row r="15" spans="1:23" x14ac:dyDescent="0.25">
      <c r="A15" s="10">
        <v>11</v>
      </c>
      <c r="B15" s="31" t="s">
        <v>80</v>
      </c>
      <c r="C15" s="32" t="s">
        <v>81</v>
      </c>
      <c r="D15" s="32">
        <v>66</v>
      </c>
      <c r="E15" s="32" t="s">
        <v>6</v>
      </c>
      <c r="F15" s="16">
        <v>0</v>
      </c>
      <c r="G15" s="23">
        <v>0</v>
      </c>
      <c r="H15" s="23">
        <v>0</v>
      </c>
      <c r="I15" s="23">
        <v>0</v>
      </c>
      <c r="J15" s="23">
        <v>19</v>
      </c>
      <c r="K15" s="23">
        <v>20</v>
      </c>
      <c r="L15" s="23"/>
      <c r="M15" s="23"/>
      <c r="N15" s="23"/>
      <c r="O15" s="23"/>
      <c r="P15" s="23"/>
      <c r="Q15" s="23"/>
      <c r="R15" s="23"/>
      <c r="S15" s="23"/>
      <c r="T15" s="143">
        <f>SUM(F15:S15)</f>
        <v>39</v>
      </c>
      <c r="U15" s="55">
        <f>SMALL(IF(ISBLANK(F15:S15),0,F15:S15),1)</f>
        <v>0</v>
      </c>
      <c r="V15" s="55">
        <f>SMALL(IF(ISBLANK(F15:S15),0,F15:S15),2)</f>
        <v>0</v>
      </c>
      <c r="W15" s="56">
        <f>SUM(T15-U15-V15)</f>
        <v>39</v>
      </c>
    </row>
    <row r="16" spans="1:23" x14ac:dyDescent="0.25">
      <c r="A16" s="10">
        <v>12</v>
      </c>
      <c r="B16" s="14" t="s">
        <v>70</v>
      </c>
      <c r="C16" s="15">
        <v>8813</v>
      </c>
      <c r="D16" s="15" t="s">
        <v>71</v>
      </c>
      <c r="E16" s="32" t="s">
        <v>6</v>
      </c>
      <c r="F16" s="147">
        <v>0</v>
      </c>
      <c r="G16" s="146">
        <v>0</v>
      </c>
      <c r="H16" s="23">
        <v>20</v>
      </c>
      <c r="I16" s="23">
        <v>18</v>
      </c>
      <c r="J16" s="23">
        <v>0</v>
      </c>
      <c r="K16" s="23">
        <v>0</v>
      </c>
      <c r="L16" s="23"/>
      <c r="M16" s="23"/>
      <c r="N16" s="23"/>
      <c r="O16" s="23"/>
      <c r="P16" s="23"/>
      <c r="Q16" s="23"/>
      <c r="R16" s="23"/>
      <c r="S16" s="23"/>
      <c r="T16" s="108">
        <f>SUM(F16:S16)</f>
        <v>38</v>
      </c>
      <c r="U16" s="55">
        <f>SMALL(IF(ISBLANK(F16:S16),0,F16:S16),1)</f>
        <v>0</v>
      </c>
      <c r="V16" s="55">
        <f>SMALL(IF(ISBLANK(F16:S16),0,F16:S16),2)</f>
        <v>0</v>
      </c>
      <c r="W16" s="56">
        <f>SUM(T16-U16-V16)</f>
        <v>38</v>
      </c>
    </row>
    <row r="17" spans="1:24" x14ac:dyDescent="0.25">
      <c r="A17" s="10">
        <v>13</v>
      </c>
      <c r="B17" s="14" t="s">
        <v>69</v>
      </c>
      <c r="C17" s="15">
        <v>23092</v>
      </c>
      <c r="D17" s="15">
        <v>83</v>
      </c>
      <c r="E17" s="32" t="s">
        <v>6</v>
      </c>
      <c r="F17" s="150">
        <v>0</v>
      </c>
      <c r="G17" s="150">
        <v>0</v>
      </c>
      <c r="H17" s="50">
        <v>17</v>
      </c>
      <c r="I17" s="23">
        <v>20</v>
      </c>
      <c r="J17" s="23">
        <v>0</v>
      </c>
      <c r="K17" s="23">
        <v>0</v>
      </c>
      <c r="L17" s="23"/>
      <c r="M17" s="23"/>
      <c r="N17" s="23"/>
      <c r="O17" s="23"/>
      <c r="P17" s="23"/>
      <c r="Q17" s="23"/>
      <c r="R17" s="23"/>
      <c r="S17" s="23"/>
      <c r="T17" s="108">
        <f>SUM(F17:S17)</f>
        <v>37</v>
      </c>
      <c r="U17" s="55">
        <f>SMALL(IF(ISBLANK(F17:S17),0,F17:S17),1)</f>
        <v>0</v>
      </c>
      <c r="V17" s="55">
        <f>SMALL(IF(ISBLANK(F17:S17),0,F17:S17),2)</f>
        <v>0</v>
      </c>
      <c r="W17" s="56">
        <f>SUM(T17-U17-V17)</f>
        <v>37</v>
      </c>
    </row>
    <row r="18" spans="1:24" x14ac:dyDescent="0.25">
      <c r="A18" s="10">
        <v>14</v>
      </c>
      <c r="B18" s="31" t="s">
        <v>59</v>
      </c>
      <c r="C18" s="32">
        <v>1317</v>
      </c>
      <c r="D18" s="32">
        <v>160</v>
      </c>
      <c r="E18" s="32" t="s">
        <v>6</v>
      </c>
      <c r="F18" s="23">
        <v>17</v>
      </c>
      <c r="G18" s="23">
        <v>18</v>
      </c>
      <c r="H18" s="23">
        <v>0</v>
      </c>
      <c r="I18" s="23">
        <v>0</v>
      </c>
      <c r="J18" s="23">
        <v>0</v>
      </c>
      <c r="K18" s="23">
        <v>0</v>
      </c>
      <c r="L18" s="23"/>
      <c r="M18" s="23"/>
      <c r="N18" s="23"/>
      <c r="O18" s="23"/>
      <c r="P18" s="23"/>
      <c r="Q18" s="23"/>
      <c r="R18" s="23"/>
      <c r="S18" s="23"/>
      <c r="T18" s="108">
        <f>SUM(F18:S18)</f>
        <v>35</v>
      </c>
      <c r="U18" s="55">
        <f>SMALL(IF(ISBLANK(F18:S18),0,F18:S18),1)</f>
        <v>0</v>
      </c>
      <c r="V18" s="55">
        <f>SMALL(IF(ISBLANK(F18:S18),0,F18:S18),2)</f>
        <v>0</v>
      </c>
      <c r="W18" s="56">
        <f>SUM(T18-U18-V18)</f>
        <v>35</v>
      </c>
    </row>
    <row r="19" spans="1:24" x14ac:dyDescent="0.25">
      <c r="A19" s="10">
        <v>15</v>
      </c>
      <c r="B19" s="14" t="s">
        <v>47</v>
      </c>
      <c r="C19" s="15">
        <v>13774</v>
      </c>
      <c r="D19" s="15">
        <v>352</v>
      </c>
      <c r="E19" s="32" t="s">
        <v>6</v>
      </c>
      <c r="F19" s="23">
        <v>16</v>
      </c>
      <c r="G19" s="23">
        <v>17</v>
      </c>
      <c r="H19" s="23">
        <v>0</v>
      </c>
      <c r="I19" s="23">
        <v>0</v>
      </c>
      <c r="J19" s="23">
        <v>0</v>
      </c>
      <c r="K19" s="23">
        <v>0</v>
      </c>
      <c r="L19" s="23"/>
      <c r="M19" s="23"/>
      <c r="N19" s="23"/>
      <c r="O19" s="23"/>
      <c r="P19" s="23"/>
      <c r="Q19" s="23"/>
      <c r="R19" s="23"/>
      <c r="S19" s="23"/>
      <c r="T19" s="144">
        <f>SUM(F19:S19)</f>
        <v>33</v>
      </c>
      <c r="U19" s="55">
        <f>SMALL(IF(ISBLANK(F19:S19),0,F19:S19),1)</f>
        <v>0</v>
      </c>
      <c r="V19" s="55">
        <f>SMALL(IF(ISBLANK(F19:S19),0,F19:S19),2)</f>
        <v>0</v>
      </c>
      <c r="W19" s="56">
        <f>SUM(T19-U19-V19)</f>
        <v>33</v>
      </c>
    </row>
    <row r="20" spans="1:24" x14ac:dyDescent="0.25">
      <c r="A20" s="10">
        <v>16</v>
      </c>
      <c r="B20" s="31" t="s">
        <v>65</v>
      </c>
      <c r="C20" s="32">
        <v>21280</v>
      </c>
      <c r="D20" s="32">
        <v>29</v>
      </c>
      <c r="E20" s="32" t="s">
        <v>6</v>
      </c>
      <c r="F20" s="23">
        <v>19</v>
      </c>
      <c r="G20" s="23">
        <v>14</v>
      </c>
      <c r="H20" s="23">
        <v>0</v>
      </c>
      <c r="I20" s="23">
        <v>0</v>
      </c>
      <c r="J20" s="23">
        <v>0</v>
      </c>
      <c r="K20" s="23">
        <v>0</v>
      </c>
      <c r="L20" s="23"/>
      <c r="M20" s="23"/>
      <c r="N20" s="23"/>
      <c r="O20" s="23"/>
      <c r="P20" s="23"/>
      <c r="Q20" s="23"/>
      <c r="R20" s="23"/>
      <c r="S20" s="23"/>
      <c r="T20" s="144">
        <f>SUM(F20:S20)</f>
        <v>33</v>
      </c>
      <c r="U20" s="55">
        <f>SMALL(IF(ISBLANK(F20:S20),0,F20:S20),1)</f>
        <v>0</v>
      </c>
      <c r="V20" s="55">
        <f>SMALL(IF(ISBLANK(F20:S20),0,F20:S20),2)</f>
        <v>0</v>
      </c>
      <c r="W20" s="56">
        <f>SUM(T20-U20-V20)</f>
        <v>33</v>
      </c>
    </row>
    <row r="21" spans="1:24" x14ac:dyDescent="0.25">
      <c r="A21" s="10">
        <v>17</v>
      </c>
      <c r="B21" s="31" t="s">
        <v>58</v>
      </c>
      <c r="C21" s="32">
        <v>1351</v>
      </c>
      <c r="D21" s="32">
        <v>26</v>
      </c>
      <c r="E21" s="32" t="s">
        <v>18</v>
      </c>
      <c r="F21" s="23">
        <v>15</v>
      </c>
      <c r="G21" s="23">
        <v>16</v>
      </c>
      <c r="H21" s="23">
        <v>0</v>
      </c>
      <c r="I21" s="23">
        <v>0</v>
      </c>
      <c r="J21" s="23">
        <v>0</v>
      </c>
      <c r="K21" s="23">
        <v>0</v>
      </c>
      <c r="L21" s="23"/>
      <c r="M21" s="23"/>
      <c r="N21" s="23"/>
      <c r="O21" s="23"/>
      <c r="P21" s="23"/>
      <c r="Q21" s="23"/>
      <c r="R21" s="23"/>
      <c r="S21" s="23"/>
      <c r="T21" s="144">
        <f>SUM(F21:S21)</f>
        <v>31</v>
      </c>
      <c r="U21" s="55">
        <f>SMALL(IF(ISBLANK(F21:S21),0,F21:S21),1)</f>
        <v>0</v>
      </c>
      <c r="V21" s="55">
        <f>SMALL(IF(ISBLANK(F21:S21),0,F21:S21),2)</f>
        <v>0</v>
      </c>
      <c r="W21" s="56">
        <f>SUM(T21-U21-V21)</f>
        <v>31</v>
      </c>
    </row>
    <row r="22" spans="1:24" x14ac:dyDescent="0.25">
      <c r="A22" s="10">
        <v>18</v>
      </c>
      <c r="B22" s="31" t="s">
        <v>61</v>
      </c>
      <c r="C22" s="32">
        <v>21193</v>
      </c>
      <c r="D22" s="32">
        <v>16</v>
      </c>
      <c r="E22" s="32" t="s">
        <v>6</v>
      </c>
      <c r="F22" s="23">
        <v>14</v>
      </c>
      <c r="G22" s="23">
        <v>15</v>
      </c>
      <c r="H22" s="23">
        <v>0</v>
      </c>
      <c r="I22" s="23">
        <v>0</v>
      </c>
      <c r="J22" s="23">
        <v>0</v>
      </c>
      <c r="K22" s="23">
        <v>0</v>
      </c>
      <c r="L22" s="23"/>
      <c r="M22" s="23"/>
      <c r="N22" s="23"/>
      <c r="O22" s="23"/>
      <c r="P22" s="23"/>
      <c r="Q22" s="23"/>
      <c r="R22" s="23"/>
      <c r="S22" s="23"/>
      <c r="T22" s="145">
        <f>SUM(F22:S22)</f>
        <v>29</v>
      </c>
      <c r="U22" s="55">
        <f>SMALL(IF(ISBLANK(F22:S22),0,F22:S22),1)</f>
        <v>0</v>
      </c>
      <c r="V22" s="55">
        <f>SMALL(IF(ISBLANK(F22:S22),0,F22:S22),2)</f>
        <v>0</v>
      </c>
      <c r="W22" s="56">
        <f>SUM(T22-U22-V22)</f>
        <v>29</v>
      </c>
    </row>
    <row r="23" spans="1:24" x14ac:dyDescent="0.25">
      <c r="A23" s="10">
        <v>19</v>
      </c>
      <c r="B23" s="31" t="s">
        <v>43</v>
      </c>
      <c r="C23" s="32">
        <v>10202</v>
      </c>
      <c r="D23" s="32">
        <v>21</v>
      </c>
      <c r="E23" s="32" t="s">
        <v>6</v>
      </c>
      <c r="F23" s="23">
        <v>11</v>
      </c>
      <c r="G23" s="23">
        <v>12</v>
      </c>
      <c r="H23" s="23">
        <v>0</v>
      </c>
      <c r="I23" s="23">
        <v>0</v>
      </c>
      <c r="J23" s="23">
        <v>0</v>
      </c>
      <c r="K23" s="23">
        <v>0</v>
      </c>
      <c r="L23" s="23"/>
      <c r="M23" s="23"/>
      <c r="N23" s="23"/>
      <c r="O23" s="23"/>
      <c r="P23" s="23"/>
      <c r="Q23" s="23"/>
      <c r="R23" s="23"/>
      <c r="S23" s="23"/>
      <c r="T23" s="145">
        <f>SUM(F23:S23)</f>
        <v>23</v>
      </c>
      <c r="U23" s="55">
        <f>SMALL(IF(ISBLANK(F23:S23),0,F23:S23),1)</f>
        <v>0</v>
      </c>
      <c r="V23" s="55">
        <f>SMALL(IF(ISBLANK(F23:S23),0,F23:S23),2)</f>
        <v>0</v>
      </c>
      <c r="W23" s="56">
        <f>SUM(T23-U23-V23)</f>
        <v>23</v>
      </c>
    </row>
    <row r="24" spans="1:24" x14ac:dyDescent="0.25">
      <c r="A24" s="10">
        <v>20</v>
      </c>
      <c r="B24" s="31" t="s">
        <v>64</v>
      </c>
      <c r="C24" s="32">
        <v>14516</v>
      </c>
      <c r="D24" s="32">
        <v>196</v>
      </c>
      <c r="E24" s="32" t="s">
        <v>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/>
      <c r="M24" s="23"/>
      <c r="N24" s="23"/>
      <c r="O24" s="23"/>
      <c r="P24" s="23"/>
      <c r="Q24" s="23"/>
      <c r="R24" s="23"/>
      <c r="S24" s="23"/>
      <c r="T24" s="145">
        <f>SUM(F24:S24)</f>
        <v>0</v>
      </c>
      <c r="U24" s="55">
        <f>SMALL(IF(ISBLANK(F24:S24),0,F24:S24),1)</f>
        <v>0</v>
      </c>
      <c r="V24" s="55">
        <f>SMALL(IF(ISBLANK(F24:S24),0,F24:S24),2)</f>
        <v>0</v>
      </c>
      <c r="W24" s="56">
        <f>SUM(T24-U24-V24)</f>
        <v>0</v>
      </c>
    </row>
    <row r="25" spans="1:24" x14ac:dyDescent="0.25">
      <c r="A25" s="10">
        <v>21</v>
      </c>
      <c r="B25" s="31" t="s">
        <v>73</v>
      </c>
      <c r="C25" s="32">
        <v>3783</v>
      </c>
      <c r="D25" s="32">
        <v>84</v>
      </c>
      <c r="E25" s="32" t="s">
        <v>18</v>
      </c>
      <c r="F25" s="16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/>
      <c r="M25" s="23"/>
      <c r="N25" s="23"/>
      <c r="O25" s="23"/>
      <c r="P25" s="23"/>
      <c r="Q25" s="23"/>
      <c r="R25" s="23"/>
      <c r="S25" s="23"/>
      <c r="T25" s="145">
        <f>SUM(F25:S25)</f>
        <v>0</v>
      </c>
      <c r="U25" s="55">
        <f>SMALL(IF(ISBLANK(F25:S25),0,F25:S25),1)</f>
        <v>0</v>
      </c>
      <c r="V25" s="55">
        <f>SMALL(IF(ISBLANK(F25:S25),0,F25:S25),2)</f>
        <v>0</v>
      </c>
      <c r="W25" s="56">
        <f>SUM(T25-U25-V25)</f>
        <v>0</v>
      </c>
    </row>
    <row r="26" spans="1:24" x14ac:dyDescent="0.25">
      <c r="A26" s="10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50"/>
      <c r="M26" s="23"/>
      <c r="N26" s="23"/>
      <c r="O26" s="23"/>
      <c r="P26" s="23"/>
      <c r="Q26" s="23"/>
      <c r="R26" s="23"/>
      <c r="S26" s="23"/>
      <c r="T26" s="108">
        <f t="shared" ref="T5:T26" si="0">SUM(F26:S26)</f>
        <v>0</v>
      </c>
      <c r="U26" s="55" t="e">
        <f t="shared" ref="U5:U26" si="1">SMALL(IF(ISBLANK(F26:S26),0,F26:S26),1)</f>
        <v>#NUM!</v>
      </c>
      <c r="V26" s="55" t="e">
        <f t="shared" ref="V5:V26" si="2">SMALL(IF(ISBLANK(F26:S26),0,F26:S26),2)</f>
        <v>#NUM!</v>
      </c>
      <c r="W26" s="56" t="e">
        <f t="shared" ref="W5:W26" si="3">SUM(T26-U26-V26)</f>
        <v>#NUM!</v>
      </c>
    </row>
    <row r="27" spans="1:24" ht="15.75" thickBot="1" x14ac:dyDescent="0.3">
      <c r="A27" s="10">
        <v>23</v>
      </c>
      <c r="B27" s="31"/>
      <c r="C27" s="32"/>
      <c r="D27" s="32"/>
      <c r="E27" s="32"/>
      <c r="F27" s="16"/>
      <c r="G27" s="23"/>
      <c r="H27" s="28"/>
      <c r="I27" s="28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08">
        <f t="shared" ref="T27" si="4">SUM(F27:S27)</f>
        <v>0</v>
      </c>
      <c r="U27" s="55" t="e">
        <f t="shared" ref="U27" si="5">SMALL(IF(ISBLANK(F27:S27),0,F27:S27),1)</f>
        <v>#NUM!</v>
      </c>
      <c r="V27" s="55" t="e">
        <f t="shared" ref="V27" si="6">SMALL(IF(ISBLANK(F27:S27),0,F27:S27),2)</f>
        <v>#NUM!</v>
      </c>
      <c r="W27" s="56" t="e">
        <f t="shared" ref="W27" si="7">SUM(T27-U27-V27)</f>
        <v>#NUM!</v>
      </c>
    </row>
    <row r="28" spans="1:24" x14ac:dyDescent="0.25">
      <c r="A28" s="18"/>
      <c r="B28" s="18"/>
      <c r="C28" s="19"/>
      <c r="D28" s="19"/>
      <c r="E28" s="19"/>
      <c r="F28" s="180">
        <v>13</v>
      </c>
      <c r="G28" s="180"/>
      <c r="H28" s="180">
        <v>7</v>
      </c>
      <c r="I28" s="180"/>
      <c r="J28" s="180">
        <v>8</v>
      </c>
      <c r="K28" s="180"/>
      <c r="L28" s="180">
        <v>0</v>
      </c>
      <c r="M28" s="180"/>
      <c r="N28" s="180"/>
      <c r="O28" s="180">
        <v>0</v>
      </c>
      <c r="P28" s="180"/>
      <c r="Q28" s="180"/>
      <c r="R28" s="180">
        <v>0</v>
      </c>
      <c r="S28" s="180"/>
      <c r="T28" s="54"/>
      <c r="U28" s="54"/>
      <c r="V28" s="54"/>
      <c r="W28" s="58">
        <f>AVERAGE(F28:S28)</f>
        <v>4.666666666666667</v>
      </c>
      <c r="X28" s="61"/>
    </row>
    <row r="29" spans="1:24" x14ac:dyDescent="0.25">
      <c r="B29" s="168" t="s">
        <v>7</v>
      </c>
      <c r="C29" s="168"/>
      <c r="D29" s="168"/>
      <c r="E29" s="168"/>
      <c r="F29" s="168"/>
      <c r="G29" s="20"/>
      <c r="H29" s="20"/>
      <c r="I29" s="20"/>
      <c r="J29" s="20"/>
      <c r="K29" s="20"/>
      <c r="L29" s="20"/>
      <c r="M29" s="20"/>
      <c r="N29" s="20"/>
      <c r="O29" s="20"/>
      <c r="P29" s="47"/>
      <c r="Q29" s="47"/>
      <c r="R29" s="52"/>
      <c r="S29" s="52"/>
      <c r="T29" s="52"/>
      <c r="U29" s="52"/>
      <c r="V29" s="52"/>
      <c r="W29" s="20"/>
    </row>
    <row r="30" spans="1:24" ht="15" customHeight="1" x14ac:dyDescent="0.25">
      <c r="B30" s="168"/>
      <c r="C30" s="168"/>
      <c r="D30" s="168"/>
      <c r="E30" s="168"/>
      <c r="F30" s="168"/>
      <c r="G30" s="20"/>
      <c r="H30" s="20"/>
      <c r="I30" s="20"/>
      <c r="J30" s="20"/>
      <c r="K30" s="20"/>
      <c r="L30" s="20"/>
      <c r="M30" s="20"/>
      <c r="N30" s="20"/>
      <c r="O30" s="20"/>
      <c r="P30" s="47"/>
      <c r="Q30" s="47"/>
      <c r="R30" s="52"/>
      <c r="S30" s="52"/>
      <c r="T30" s="52"/>
      <c r="U30" s="52"/>
      <c r="V30" s="52"/>
      <c r="W30" s="20"/>
    </row>
  </sheetData>
  <sortState ref="B5:W25">
    <sortCondition descending="1" ref="T5:T25"/>
  </sortState>
  <mergeCells count="24">
    <mergeCell ref="D1:W1"/>
    <mergeCell ref="H2:I2"/>
    <mergeCell ref="H3:I3"/>
    <mergeCell ref="H28:I28"/>
    <mergeCell ref="J2:K2"/>
    <mergeCell ref="J3:K3"/>
    <mergeCell ref="J28:K28"/>
    <mergeCell ref="L2:N2"/>
    <mergeCell ref="L3:N3"/>
    <mergeCell ref="L28:N28"/>
    <mergeCell ref="O2:Q2"/>
    <mergeCell ref="O3:Q3"/>
    <mergeCell ref="O28:Q28"/>
    <mergeCell ref="V2:V4"/>
    <mergeCell ref="W2:W4"/>
    <mergeCell ref="U2:U4"/>
    <mergeCell ref="B29:F30"/>
    <mergeCell ref="F2:G2"/>
    <mergeCell ref="F3:G3"/>
    <mergeCell ref="F28:G28"/>
    <mergeCell ref="T2:T4"/>
    <mergeCell ref="R28:S28"/>
    <mergeCell ref="R3:S3"/>
    <mergeCell ref="R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W1"/>
    </sheetView>
  </sheetViews>
  <sheetFormatPr defaultRowHeight="15" x14ac:dyDescent="0.25"/>
  <cols>
    <col min="1" max="1" width="4.7109375" bestFit="1" customWidth="1"/>
    <col min="2" max="2" width="21" bestFit="1" customWidth="1"/>
    <col min="3" max="4" width="9" bestFit="1" customWidth="1"/>
    <col min="5" max="5" width="8" bestFit="1" customWidth="1"/>
    <col min="6" max="19" width="6.5703125" bestFit="1" customWidth="1"/>
    <col min="20" max="20" width="7.28515625" customWidth="1"/>
    <col min="21" max="21" width="7.5703125" customWidth="1"/>
    <col min="22" max="22" width="7.42578125" customWidth="1"/>
    <col min="23" max="23" width="8.42578125" customWidth="1"/>
    <col min="24" max="24" width="13.85546875" customWidth="1"/>
  </cols>
  <sheetData>
    <row r="1" spans="1:23" ht="21" customHeight="1" thickBot="1" x14ac:dyDescent="0.3">
      <c r="A1" s="76"/>
      <c r="B1" s="77"/>
      <c r="C1" s="77"/>
      <c r="D1" s="186" t="s">
        <v>54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9"/>
    </row>
    <row r="2" spans="1:23" ht="15" customHeight="1" x14ac:dyDescent="0.25">
      <c r="A2" s="78"/>
      <c r="B2" s="79"/>
      <c r="C2" s="80"/>
      <c r="D2" s="80"/>
      <c r="E2" s="80"/>
      <c r="F2" s="182" t="s">
        <v>30</v>
      </c>
      <c r="G2" s="183"/>
      <c r="H2" s="184" t="s">
        <v>30</v>
      </c>
      <c r="I2" s="187"/>
      <c r="J2" s="184" t="s">
        <v>30</v>
      </c>
      <c r="K2" s="185"/>
      <c r="L2" s="182" t="s">
        <v>30</v>
      </c>
      <c r="M2" s="183"/>
      <c r="N2" s="189"/>
      <c r="O2" s="184" t="s">
        <v>30</v>
      </c>
      <c r="P2" s="187"/>
      <c r="Q2" s="185"/>
      <c r="R2" s="184" t="s">
        <v>30</v>
      </c>
      <c r="S2" s="185"/>
      <c r="T2" s="152" t="s">
        <v>45</v>
      </c>
      <c r="U2" s="155" t="s">
        <v>46</v>
      </c>
      <c r="V2" s="155" t="s">
        <v>46</v>
      </c>
      <c r="W2" s="158" t="s">
        <v>0</v>
      </c>
    </row>
    <row r="3" spans="1:23" ht="15.75" thickBot="1" x14ac:dyDescent="0.3">
      <c r="A3" s="78"/>
      <c r="B3" s="79"/>
      <c r="C3" s="80"/>
      <c r="D3" s="80"/>
      <c r="E3" s="80"/>
      <c r="F3" s="171">
        <v>43506</v>
      </c>
      <c r="G3" s="172"/>
      <c r="H3" s="164">
        <v>43583</v>
      </c>
      <c r="I3" s="175"/>
      <c r="J3" s="164">
        <v>43673</v>
      </c>
      <c r="K3" s="165"/>
      <c r="L3" s="171"/>
      <c r="M3" s="172"/>
      <c r="N3" s="177"/>
      <c r="O3" s="164"/>
      <c r="P3" s="175"/>
      <c r="Q3" s="165"/>
      <c r="R3" s="164"/>
      <c r="S3" s="165"/>
      <c r="T3" s="152"/>
      <c r="U3" s="155"/>
      <c r="V3" s="155"/>
      <c r="W3" s="158"/>
    </row>
    <row r="4" spans="1:23" ht="45.75" thickBot="1" x14ac:dyDescent="0.3">
      <c r="A4" s="87" t="s">
        <v>1</v>
      </c>
      <c r="B4" s="88" t="s">
        <v>2</v>
      </c>
      <c r="C4" s="89" t="s">
        <v>3</v>
      </c>
      <c r="D4" s="89" t="s">
        <v>4</v>
      </c>
      <c r="E4" s="89" t="s">
        <v>5</v>
      </c>
      <c r="F4" s="90" t="s">
        <v>8</v>
      </c>
      <c r="G4" s="91" t="s">
        <v>9</v>
      </c>
      <c r="H4" s="91" t="s">
        <v>8</v>
      </c>
      <c r="I4" s="90" t="s">
        <v>9</v>
      </c>
      <c r="J4" s="90" t="s">
        <v>8</v>
      </c>
      <c r="K4" s="91" t="s">
        <v>9</v>
      </c>
      <c r="L4" s="90" t="s">
        <v>8</v>
      </c>
      <c r="M4" s="91" t="s">
        <v>9</v>
      </c>
      <c r="N4" s="90" t="s">
        <v>34</v>
      </c>
      <c r="O4" s="91" t="s">
        <v>8</v>
      </c>
      <c r="P4" s="92" t="s">
        <v>9</v>
      </c>
      <c r="Q4" s="92" t="s">
        <v>34</v>
      </c>
      <c r="R4" s="92" t="s">
        <v>8</v>
      </c>
      <c r="S4" s="92" t="s">
        <v>9</v>
      </c>
      <c r="T4" s="153"/>
      <c r="U4" s="156"/>
      <c r="V4" s="156"/>
      <c r="W4" s="159"/>
    </row>
    <row r="5" spans="1:23" x14ac:dyDescent="0.25">
      <c r="A5" s="86">
        <v>1</v>
      </c>
      <c r="B5" s="29" t="s">
        <v>25</v>
      </c>
      <c r="C5" s="30">
        <v>2956</v>
      </c>
      <c r="D5" s="30">
        <v>30</v>
      </c>
      <c r="E5" s="38" t="s">
        <v>6</v>
      </c>
      <c r="F5" s="64">
        <v>25</v>
      </c>
      <c r="G5" s="65">
        <v>25</v>
      </c>
      <c r="H5" s="65">
        <v>25</v>
      </c>
      <c r="I5" s="65">
        <v>25</v>
      </c>
      <c r="J5" s="65">
        <v>0</v>
      </c>
      <c r="K5" s="65">
        <v>0</v>
      </c>
      <c r="L5" s="65"/>
      <c r="M5" s="65"/>
      <c r="N5" s="65"/>
      <c r="O5" s="65"/>
      <c r="P5" s="65"/>
      <c r="Q5" s="65"/>
      <c r="R5" s="65"/>
      <c r="S5" s="65"/>
      <c r="T5" s="74">
        <f t="shared" ref="T5:T16" si="0">SUM(F5:S5)</f>
        <v>100</v>
      </c>
      <c r="U5" s="55">
        <f t="shared" ref="U5:U16" si="1">SMALL(IF(ISBLANK(F5:S5),0,F5:S5),1)</f>
        <v>0</v>
      </c>
      <c r="V5" s="55">
        <f t="shared" ref="V5:V16" si="2">SMALL(IF(ISBLANK(F5:S5),0,F5:S5),2)</f>
        <v>0</v>
      </c>
      <c r="W5" s="56">
        <f t="shared" ref="W5:W10" si="3">SUM(T5-U5-V5)</f>
        <v>100</v>
      </c>
    </row>
    <row r="6" spans="1:23" x14ac:dyDescent="0.25">
      <c r="A6" s="10">
        <v>2</v>
      </c>
      <c r="B6" s="14" t="s">
        <v>27</v>
      </c>
      <c r="C6" s="15">
        <v>4508</v>
      </c>
      <c r="D6" s="15">
        <v>121</v>
      </c>
      <c r="E6" s="32" t="s">
        <v>6</v>
      </c>
      <c r="F6" s="16">
        <v>22</v>
      </c>
      <c r="G6" s="23">
        <v>22</v>
      </c>
      <c r="H6" s="23">
        <v>19</v>
      </c>
      <c r="I6" s="23">
        <v>22</v>
      </c>
      <c r="J6" s="23">
        <v>0</v>
      </c>
      <c r="K6" s="23">
        <v>0</v>
      </c>
      <c r="L6" s="23"/>
      <c r="M6" s="23"/>
      <c r="N6" s="23"/>
      <c r="O6" s="23"/>
      <c r="P6" s="23"/>
      <c r="Q6" s="23"/>
      <c r="R6" s="23"/>
      <c r="S6" s="23"/>
      <c r="T6" s="143">
        <f t="shared" si="0"/>
        <v>85</v>
      </c>
      <c r="U6" s="55">
        <f t="shared" si="1"/>
        <v>0</v>
      </c>
      <c r="V6" s="55">
        <f t="shared" si="2"/>
        <v>0</v>
      </c>
      <c r="W6" s="56">
        <f t="shared" si="3"/>
        <v>85</v>
      </c>
    </row>
    <row r="7" spans="1:23" x14ac:dyDescent="0.25">
      <c r="A7" s="10">
        <v>3</v>
      </c>
      <c r="B7" s="14" t="s">
        <v>24</v>
      </c>
      <c r="C7" s="15">
        <v>1386</v>
      </c>
      <c r="D7" s="15">
        <v>14</v>
      </c>
      <c r="E7" s="32" t="s">
        <v>6</v>
      </c>
      <c r="F7" s="16">
        <v>19</v>
      </c>
      <c r="G7" s="23">
        <v>19</v>
      </c>
      <c r="H7" s="23">
        <v>22</v>
      </c>
      <c r="I7" s="23">
        <v>20</v>
      </c>
      <c r="J7" s="110">
        <v>0</v>
      </c>
      <c r="K7" s="110">
        <v>0</v>
      </c>
      <c r="L7" s="23"/>
      <c r="M7" s="23"/>
      <c r="N7" s="23"/>
      <c r="O7" s="23"/>
      <c r="P7" s="23"/>
      <c r="Q7" s="23"/>
      <c r="R7" s="23"/>
      <c r="S7" s="23"/>
      <c r="T7" s="74">
        <f t="shared" si="0"/>
        <v>80</v>
      </c>
      <c r="U7" s="55">
        <f t="shared" si="1"/>
        <v>0</v>
      </c>
      <c r="V7" s="55">
        <f t="shared" si="2"/>
        <v>0</v>
      </c>
      <c r="W7" s="56">
        <f t="shared" si="3"/>
        <v>80</v>
      </c>
    </row>
    <row r="8" spans="1:23" x14ac:dyDescent="0.25">
      <c r="A8" s="10">
        <v>4</v>
      </c>
      <c r="B8" s="14" t="s">
        <v>40</v>
      </c>
      <c r="C8" s="15">
        <v>2336</v>
      </c>
      <c r="D8" s="15">
        <v>13</v>
      </c>
      <c r="E8" s="32" t="s">
        <v>6</v>
      </c>
      <c r="F8" s="16">
        <v>17</v>
      </c>
      <c r="G8" s="23">
        <v>18</v>
      </c>
      <c r="H8" s="23">
        <v>20</v>
      </c>
      <c r="I8" s="23">
        <v>19</v>
      </c>
      <c r="J8" s="23">
        <v>0</v>
      </c>
      <c r="K8" s="23">
        <v>0</v>
      </c>
      <c r="L8" s="23"/>
      <c r="M8" s="23"/>
      <c r="N8" s="23"/>
      <c r="O8" s="23"/>
      <c r="P8" s="23"/>
      <c r="Q8" s="23"/>
      <c r="R8" s="23"/>
      <c r="S8" s="23"/>
      <c r="T8" s="74">
        <f t="shared" si="0"/>
        <v>74</v>
      </c>
      <c r="U8" s="55">
        <f t="shared" si="1"/>
        <v>0</v>
      </c>
      <c r="V8" s="55">
        <f t="shared" si="2"/>
        <v>0</v>
      </c>
      <c r="W8" s="56">
        <f t="shared" si="3"/>
        <v>74</v>
      </c>
    </row>
    <row r="9" spans="1:23" x14ac:dyDescent="0.25">
      <c r="A9" s="10">
        <v>5</v>
      </c>
      <c r="B9" s="14" t="s">
        <v>26</v>
      </c>
      <c r="C9" s="15">
        <v>4198</v>
      </c>
      <c r="D9" s="15">
        <v>100</v>
      </c>
      <c r="E9" s="32" t="s">
        <v>6</v>
      </c>
      <c r="F9" s="16">
        <v>20</v>
      </c>
      <c r="G9" s="23">
        <v>20</v>
      </c>
      <c r="H9" s="23">
        <v>0</v>
      </c>
      <c r="I9" s="23">
        <v>0</v>
      </c>
      <c r="J9" s="23">
        <v>0</v>
      </c>
      <c r="K9" s="23">
        <v>0</v>
      </c>
      <c r="L9" s="23"/>
      <c r="M9" s="23"/>
      <c r="N9" s="23"/>
      <c r="O9" s="23"/>
      <c r="P9" s="23"/>
      <c r="Q9" s="23"/>
      <c r="R9" s="23"/>
      <c r="S9" s="23"/>
      <c r="T9" s="108">
        <f t="shared" si="0"/>
        <v>40</v>
      </c>
      <c r="U9" s="55">
        <f t="shared" si="1"/>
        <v>0</v>
      </c>
      <c r="V9" s="55">
        <f t="shared" si="2"/>
        <v>0</v>
      </c>
      <c r="W9" s="56">
        <f t="shared" si="3"/>
        <v>40</v>
      </c>
    </row>
    <row r="10" spans="1:23" x14ac:dyDescent="0.25">
      <c r="A10" s="10">
        <v>6</v>
      </c>
      <c r="B10" s="14" t="s">
        <v>28</v>
      </c>
      <c r="C10" s="15">
        <v>1991</v>
      </c>
      <c r="D10" s="15">
        <v>92</v>
      </c>
      <c r="E10" s="32" t="s">
        <v>6</v>
      </c>
      <c r="F10" s="16">
        <v>18</v>
      </c>
      <c r="G10" s="23">
        <v>17</v>
      </c>
      <c r="H10" s="16">
        <v>0</v>
      </c>
      <c r="I10" s="23">
        <v>0</v>
      </c>
      <c r="J10" s="110">
        <v>0</v>
      </c>
      <c r="K10" s="110">
        <v>0</v>
      </c>
      <c r="L10" s="23"/>
      <c r="M10" s="23"/>
      <c r="N10" s="23"/>
      <c r="O10" s="23"/>
      <c r="P10" s="23"/>
      <c r="Q10" s="23"/>
      <c r="R10" s="23"/>
      <c r="S10" s="23"/>
      <c r="T10" s="108">
        <f t="shared" si="0"/>
        <v>35</v>
      </c>
      <c r="U10" s="55">
        <f t="shared" si="1"/>
        <v>0</v>
      </c>
      <c r="V10" s="55">
        <f t="shared" si="2"/>
        <v>0</v>
      </c>
      <c r="W10" s="56">
        <f t="shared" si="3"/>
        <v>35</v>
      </c>
    </row>
    <row r="11" spans="1:23" x14ac:dyDescent="0.25">
      <c r="A11" s="10">
        <v>7</v>
      </c>
      <c r="B11" s="33"/>
      <c r="C11" s="33"/>
      <c r="D11" s="33"/>
      <c r="E11" s="33"/>
      <c r="F11" s="33"/>
      <c r="G11" s="3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08">
        <f t="shared" si="0"/>
        <v>0</v>
      </c>
      <c r="U11" s="55" t="e">
        <f t="shared" si="1"/>
        <v>#NUM!</v>
      </c>
      <c r="V11" s="55" t="e">
        <f t="shared" si="2"/>
        <v>#NUM!</v>
      </c>
      <c r="W11" s="56" t="e">
        <f t="shared" ref="W11" si="4">SUM(T11-U11-V11)</f>
        <v>#NUM!</v>
      </c>
    </row>
    <row r="12" spans="1:23" x14ac:dyDescent="0.25">
      <c r="A12" s="10">
        <v>8</v>
      </c>
      <c r="B12" s="14"/>
      <c r="C12" s="15"/>
      <c r="D12" s="15"/>
      <c r="E12" s="32"/>
      <c r="F12" s="16"/>
      <c r="G12" s="23"/>
      <c r="H12" s="16"/>
      <c r="I12" s="23"/>
      <c r="J12" s="110"/>
      <c r="K12" s="110"/>
      <c r="L12" s="23"/>
      <c r="M12" s="23"/>
      <c r="N12" s="23"/>
      <c r="O12" s="23"/>
      <c r="P12" s="23"/>
      <c r="Q12" s="23"/>
      <c r="R12" s="23"/>
      <c r="S12" s="23"/>
      <c r="T12" s="108">
        <f t="shared" si="0"/>
        <v>0</v>
      </c>
      <c r="U12" s="55" t="e">
        <f t="shared" si="1"/>
        <v>#NUM!</v>
      </c>
      <c r="V12" s="55" t="e">
        <f t="shared" si="2"/>
        <v>#NUM!</v>
      </c>
      <c r="W12" s="56" t="e">
        <f t="shared" ref="W12:W16" si="5">SUM(T12-U12-V12)</f>
        <v>#NUM!</v>
      </c>
    </row>
    <row r="13" spans="1:23" x14ac:dyDescent="0.25">
      <c r="A13" s="10">
        <v>9</v>
      </c>
      <c r="B13" s="29"/>
      <c r="C13" s="137"/>
      <c r="D13" s="137"/>
      <c r="E13" s="138"/>
      <c r="F13" s="139"/>
      <c r="G13" s="101"/>
      <c r="H13" s="16"/>
      <c r="I13" s="23"/>
      <c r="J13" s="110"/>
      <c r="K13" s="110"/>
      <c r="L13" s="23"/>
      <c r="M13" s="23"/>
      <c r="N13" s="23"/>
      <c r="O13" s="23"/>
      <c r="P13" s="23"/>
      <c r="Q13" s="23"/>
      <c r="R13" s="23"/>
      <c r="S13" s="23"/>
      <c r="T13" s="108">
        <f t="shared" si="0"/>
        <v>0</v>
      </c>
      <c r="U13" s="55" t="e">
        <f t="shared" si="1"/>
        <v>#NUM!</v>
      </c>
      <c r="V13" s="55" t="e">
        <f t="shared" si="2"/>
        <v>#NUM!</v>
      </c>
      <c r="W13" s="56" t="e">
        <f t="shared" si="5"/>
        <v>#NUM!</v>
      </c>
    </row>
    <row r="14" spans="1:23" x14ac:dyDescent="0.25">
      <c r="A14" s="10">
        <v>10</v>
      </c>
      <c r="B14" s="14"/>
      <c r="C14" s="41"/>
      <c r="D14" s="41"/>
      <c r="E14" s="45"/>
      <c r="F14" s="42"/>
      <c r="G14" s="43"/>
      <c r="H14" s="16"/>
      <c r="I14" s="23"/>
      <c r="J14" s="110"/>
      <c r="K14" s="110"/>
      <c r="L14" s="23"/>
      <c r="M14" s="23"/>
      <c r="N14" s="23"/>
      <c r="O14" s="23"/>
      <c r="P14" s="23"/>
      <c r="Q14" s="23"/>
      <c r="R14" s="28"/>
      <c r="S14" s="23"/>
      <c r="T14" s="108">
        <f t="shared" si="0"/>
        <v>0</v>
      </c>
      <c r="U14" s="55" t="e">
        <f t="shared" si="1"/>
        <v>#NUM!</v>
      </c>
      <c r="V14" s="55" t="e">
        <f t="shared" si="2"/>
        <v>#NUM!</v>
      </c>
      <c r="W14" s="56" t="e">
        <f t="shared" si="5"/>
        <v>#NUM!</v>
      </c>
    </row>
    <row r="15" spans="1:23" x14ac:dyDescent="0.25">
      <c r="A15" s="10">
        <v>11</v>
      </c>
      <c r="B15" s="14"/>
      <c r="C15" s="15"/>
      <c r="D15" s="15"/>
      <c r="E15" s="32"/>
      <c r="F15" s="50"/>
      <c r="G15" s="50"/>
      <c r="H15" s="23"/>
      <c r="I15" s="23"/>
      <c r="J15" s="110"/>
      <c r="K15" s="110"/>
      <c r="L15" s="23"/>
      <c r="M15" s="23"/>
      <c r="N15" s="23"/>
      <c r="O15" s="23"/>
      <c r="P15" s="23"/>
      <c r="Q15" s="23"/>
      <c r="R15" s="28"/>
      <c r="S15" s="23"/>
      <c r="T15" s="108">
        <f t="shared" si="0"/>
        <v>0</v>
      </c>
      <c r="U15" s="55" t="e">
        <f t="shared" si="1"/>
        <v>#NUM!</v>
      </c>
      <c r="V15" s="55" t="e">
        <f t="shared" si="2"/>
        <v>#NUM!</v>
      </c>
      <c r="W15" s="56" t="e">
        <f t="shared" si="5"/>
        <v>#NUM!</v>
      </c>
    </row>
    <row r="16" spans="1:23" ht="15.75" thickBot="1" x14ac:dyDescent="0.3">
      <c r="A16" s="72">
        <v>12</v>
      </c>
      <c r="B16" s="136"/>
      <c r="C16" s="136"/>
      <c r="D16" s="136"/>
      <c r="E16" s="136"/>
      <c r="F16" s="136"/>
      <c r="G16" s="136"/>
      <c r="H16" s="81"/>
      <c r="I16" s="81"/>
      <c r="J16" s="112"/>
      <c r="K16" s="112"/>
      <c r="L16" s="81"/>
      <c r="M16" s="81"/>
      <c r="N16" s="81"/>
      <c r="O16" s="81"/>
      <c r="P16" s="81"/>
      <c r="Q16" s="81"/>
      <c r="R16" s="82"/>
      <c r="S16" s="81"/>
      <c r="T16" s="108">
        <f t="shared" si="0"/>
        <v>0</v>
      </c>
      <c r="U16" s="55" t="e">
        <f t="shared" si="1"/>
        <v>#NUM!</v>
      </c>
      <c r="V16" s="55" t="e">
        <f t="shared" si="2"/>
        <v>#NUM!</v>
      </c>
      <c r="W16" s="56" t="e">
        <f t="shared" si="5"/>
        <v>#NUM!</v>
      </c>
    </row>
    <row r="17" spans="1:23" x14ac:dyDescent="0.25">
      <c r="A17" s="18"/>
      <c r="B17" s="18"/>
      <c r="C17" s="19"/>
      <c r="D17" s="19"/>
      <c r="E17" s="19"/>
      <c r="F17" s="173">
        <v>6</v>
      </c>
      <c r="G17" s="173"/>
      <c r="H17" s="173">
        <v>4</v>
      </c>
      <c r="I17" s="173"/>
      <c r="J17" s="188">
        <v>0</v>
      </c>
      <c r="K17" s="188"/>
      <c r="L17" s="173">
        <v>0</v>
      </c>
      <c r="M17" s="173"/>
      <c r="N17" s="173"/>
      <c r="O17" s="173">
        <v>0</v>
      </c>
      <c r="P17" s="173"/>
      <c r="Q17" s="173"/>
      <c r="R17" s="173">
        <v>0</v>
      </c>
      <c r="S17" s="173"/>
      <c r="T17" s="54"/>
      <c r="U17" s="54"/>
      <c r="V17" s="54"/>
      <c r="W17" s="46">
        <f>AVERAGE(F17:S17)</f>
        <v>1.6666666666666667</v>
      </c>
    </row>
    <row r="18" spans="1:23" x14ac:dyDescent="0.25">
      <c r="B18" s="168" t="s">
        <v>7</v>
      </c>
      <c r="C18" s="168"/>
      <c r="D18" s="168"/>
      <c r="E18" s="168"/>
      <c r="F18" s="168"/>
      <c r="G18" s="20"/>
      <c r="H18" s="20"/>
      <c r="I18" s="20"/>
      <c r="J18" s="133"/>
      <c r="K18" s="133"/>
      <c r="L18" s="20"/>
      <c r="M18" s="20"/>
      <c r="N18" s="20"/>
      <c r="O18" s="20"/>
      <c r="P18" s="47"/>
      <c r="Q18" s="47"/>
      <c r="R18" s="52"/>
      <c r="S18" s="52"/>
      <c r="T18" s="52"/>
      <c r="U18" s="52"/>
      <c r="V18" s="52"/>
      <c r="W18" s="20"/>
    </row>
    <row r="19" spans="1:23" ht="15" customHeight="1" x14ac:dyDescent="0.25">
      <c r="B19" s="168"/>
      <c r="C19" s="168"/>
      <c r="D19" s="168"/>
      <c r="E19" s="168"/>
      <c r="F19" s="168"/>
      <c r="G19" s="20"/>
      <c r="H19" s="20"/>
      <c r="I19" s="20"/>
      <c r="J19" s="20"/>
      <c r="K19" s="20"/>
      <c r="L19" s="20"/>
      <c r="M19" s="20"/>
      <c r="N19" s="20"/>
      <c r="O19" s="20"/>
      <c r="P19" s="47"/>
      <c r="Q19" s="47"/>
      <c r="R19" s="52"/>
      <c r="S19" s="52"/>
      <c r="T19" s="52"/>
      <c r="U19" s="52"/>
      <c r="V19" s="52"/>
      <c r="W19" s="20"/>
    </row>
  </sheetData>
  <sortState ref="B5:W10">
    <sortCondition descending="1" ref="T5:T10"/>
  </sortState>
  <mergeCells count="24">
    <mergeCell ref="D1:W1"/>
    <mergeCell ref="H2:I2"/>
    <mergeCell ref="H3:I3"/>
    <mergeCell ref="H17:I17"/>
    <mergeCell ref="J2:K2"/>
    <mergeCell ref="J3:K3"/>
    <mergeCell ref="J17:K17"/>
    <mergeCell ref="L2:N2"/>
    <mergeCell ref="L3:N3"/>
    <mergeCell ref="L17:N17"/>
    <mergeCell ref="O2:Q2"/>
    <mergeCell ref="O3:Q3"/>
    <mergeCell ref="O17:Q17"/>
    <mergeCell ref="V2:V4"/>
    <mergeCell ref="W2:W4"/>
    <mergeCell ref="U2:U4"/>
    <mergeCell ref="B18:F19"/>
    <mergeCell ref="F2:G2"/>
    <mergeCell ref="F3:G3"/>
    <mergeCell ref="F17:G17"/>
    <mergeCell ref="T2:T4"/>
    <mergeCell ref="R2:S2"/>
    <mergeCell ref="R3:S3"/>
    <mergeCell ref="R17:S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F1" sqref="F1:W1"/>
    </sheetView>
  </sheetViews>
  <sheetFormatPr defaultRowHeight="15" x14ac:dyDescent="0.25"/>
  <cols>
    <col min="2" max="2" width="19.85546875" customWidth="1"/>
    <col min="3" max="3" width="12.28515625" customWidth="1"/>
    <col min="6" max="6" width="7.28515625" customWidth="1"/>
    <col min="7" max="7" width="7" customWidth="1"/>
    <col min="8" max="8" width="6.28515625" customWidth="1"/>
    <col min="9" max="9" width="6.85546875" customWidth="1"/>
    <col min="10" max="10" width="6.7109375" customWidth="1"/>
    <col min="11" max="11" width="6.85546875" customWidth="1"/>
    <col min="12" max="12" width="7" customWidth="1"/>
    <col min="13" max="13" width="6.85546875" customWidth="1"/>
    <col min="14" max="14" width="6.7109375" customWidth="1"/>
    <col min="15" max="19" width="6.42578125" customWidth="1"/>
    <col min="20" max="22" width="6.7109375" customWidth="1"/>
  </cols>
  <sheetData>
    <row r="1" spans="1:24" ht="43.5" customHeight="1" thickBot="1" x14ac:dyDescent="0.3">
      <c r="E1" s="1"/>
      <c r="F1" s="162" t="s">
        <v>49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4" ht="21" customHeight="1" x14ac:dyDescent="0.25">
      <c r="C2" s="3"/>
      <c r="D2" s="3"/>
      <c r="E2" s="3"/>
      <c r="F2" s="169" t="s">
        <v>30</v>
      </c>
      <c r="G2" s="170"/>
      <c r="H2" s="169" t="s">
        <v>30</v>
      </c>
      <c r="I2" s="170"/>
      <c r="J2" s="166" t="s">
        <v>30</v>
      </c>
      <c r="K2" s="167"/>
      <c r="L2" s="169" t="s">
        <v>30</v>
      </c>
      <c r="M2" s="170"/>
      <c r="N2" s="176"/>
      <c r="O2" s="166" t="s">
        <v>30</v>
      </c>
      <c r="P2" s="174"/>
      <c r="Q2" s="167"/>
      <c r="R2" s="166" t="s">
        <v>30</v>
      </c>
      <c r="S2" s="167"/>
      <c r="T2" s="151" t="s">
        <v>45</v>
      </c>
      <c r="U2" s="154" t="s">
        <v>46</v>
      </c>
      <c r="V2" s="154" t="s">
        <v>46</v>
      </c>
      <c r="W2" s="190" t="s">
        <v>0</v>
      </c>
    </row>
    <row r="3" spans="1:24" ht="23.25" customHeight="1" thickBot="1" x14ac:dyDescent="0.3">
      <c r="C3" s="3"/>
      <c r="D3" s="3"/>
      <c r="E3" s="3"/>
      <c r="F3" s="171">
        <v>43506</v>
      </c>
      <c r="G3" s="172"/>
      <c r="H3" s="171">
        <v>43583</v>
      </c>
      <c r="I3" s="172"/>
      <c r="J3" s="164">
        <v>43673</v>
      </c>
      <c r="K3" s="165"/>
      <c r="L3" s="171"/>
      <c r="M3" s="172"/>
      <c r="N3" s="177"/>
      <c r="O3" s="164"/>
      <c r="P3" s="175"/>
      <c r="Q3" s="165"/>
      <c r="R3" s="164"/>
      <c r="S3" s="165"/>
      <c r="T3" s="152"/>
      <c r="U3" s="155"/>
      <c r="V3" s="155"/>
      <c r="W3" s="191"/>
    </row>
    <row r="4" spans="1:24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8</v>
      </c>
      <c r="G4" s="21" t="s">
        <v>9</v>
      </c>
      <c r="H4" s="21" t="s">
        <v>8</v>
      </c>
      <c r="I4" s="7" t="s">
        <v>9</v>
      </c>
      <c r="J4" s="7" t="s">
        <v>8</v>
      </c>
      <c r="K4" s="21" t="s">
        <v>9</v>
      </c>
      <c r="L4" s="7" t="s">
        <v>8</v>
      </c>
      <c r="M4" s="21" t="s">
        <v>9</v>
      </c>
      <c r="N4" s="7" t="s">
        <v>34</v>
      </c>
      <c r="O4" s="21" t="s">
        <v>8</v>
      </c>
      <c r="P4" s="34" t="s">
        <v>9</v>
      </c>
      <c r="Q4" s="34" t="s">
        <v>34</v>
      </c>
      <c r="R4" s="34" t="s">
        <v>8</v>
      </c>
      <c r="S4" s="34" t="s">
        <v>9</v>
      </c>
      <c r="T4" s="153"/>
      <c r="U4" s="156"/>
      <c r="V4" s="156"/>
      <c r="W4" s="8"/>
      <c r="X4" s="9"/>
    </row>
    <row r="5" spans="1:24" x14ac:dyDescent="0.25">
      <c r="A5" s="10">
        <v>1</v>
      </c>
      <c r="B5" s="11" t="s">
        <v>50</v>
      </c>
      <c r="C5" s="12" t="s">
        <v>51</v>
      </c>
      <c r="D5" s="12">
        <v>17</v>
      </c>
      <c r="E5" s="37"/>
      <c r="F5" s="13">
        <v>25</v>
      </c>
      <c r="G5" s="22">
        <v>25</v>
      </c>
      <c r="H5" s="22">
        <v>0</v>
      </c>
      <c r="I5" s="22">
        <v>0</v>
      </c>
      <c r="J5" s="22">
        <v>0</v>
      </c>
      <c r="K5" s="22">
        <v>0</v>
      </c>
      <c r="L5" s="22"/>
      <c r="M5" s="22"/>
      <c r="N5" s="22"/>
      <c r="O5" s="22"/>
      <c r="P5" s="22"/>
      <c r="Q5" s="22"/>
      <c r="R5" s="22"/>
      <c r="S5" s="22"/>
      <c r="T5" s="68">
        <f t="shared" ref="T5:T12" si="0">SUM(F5:S5)</f>
        <v>50</v>
      </c>
      <c r="U5" s="55">
        <f t="shared" ref="U5:U12" si="1">SMALL(IF(ISBLANK(F5:S5),0,F5:S5),1)</f>
        <v>0</v>
      </c>
      <c r="V5" s="55">
        <f t="shared" ref="V5:V12" si="2">SMALL(IF(ISBLANK(F5:S5),0,F5:S5),2)</f>
        <v>0</v>
      </c>
      <c r="W5" s="56">
        <f>SUM(T5-U5-V5)</f>
        <v>50</v>
      </c>
    </row>
    <row r="6" spans="1:24" x14ac:dyDescent="0.25">
      <c r="A6" s="10">
        <v>2</v>
      </c>
      <c r="B6" s="14"/>
      <c r="C6" s="15"/>
      <c r="D6" s="15"/>
      <c r="E6" s="32"/>
      <c r="F6" s="1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68">
        <f t="shared" si="0"/>
        <v>0</v>
      </c>
      <c r="U6" s="55" t="e">
        <f t="shared" si="1"/>
        <v>#NUM!</v>
      </c>
      <c r="V6" s="55" t="e">
        <f t="shared" si="2"/>
        <v>#NUM!</v>
      </c>
      <c r="W6" s="56" t="e">
        <f>SUM(T6-U6-V6)</f>
        <v>#NUM!</v>
      </c>
    </row>
    <row r="7" spans="1:24" x14ac:dyDescent="0.25">
      <c r="A7" s="10">
        <v>3</v>
      </c>
      <c r="B7" s="14"/>
      <c r="C7" s="15"/>
      <c r="D7" s="15"/>
      <c r="E7" s="32"/>
      <c r="F7" s="16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68">
        <f t="shared" si="0"/>
        <v>0</v>
      </c>
      <c r="U7" s="55" t="e">
        <f t="shared" si="1"/>
        <v>#NUM!</v>
      </c>
      <c r="V7" s="55" t="e">
        <f t="shared" si="2"/>
        <v>#NUM!</v>
      </c>
      <c r="W7" s="56" t="e">
        <f t="shared" ref="W7:W12" si="3">SUM(T7-U7-V7)</f>
        <v>#NUM!</v>
      </c>
    </row>
    <row r="8" spans="1:24" x14ac:dyDescent="0.25">
      <c r="A8" s="10">
        <v>4</v>
      </c>
      <c r="B8" s="31"/>
      <c r="C8" s="32"/>
      <c r="D8" s="32"/>
      <c r="E8" s="32"/>
      <c r="F8" s="1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68">
        <f t="shared" si="0"/>
        <v>0</v>
      </c>
      <c r="U8" s="55" t="e">
        <f t="shared" si="1"/>
        <v>#NUM!</v>
      </c>
      <c r="V8" s="55" t="e">
        <f t="shared" si="2"/>
        <v>#NUM!</v>
      </c>
      <c r="W8" s="56" t="e">
        <f t="shared" si="3"/>
        <v>#NUM!</v>
      </c>
    </row>
    <row r="9" spans="1:24" x14ac:dyDescent="0.25">
      <c r="A9" s="10">
        <v>5</v>
      </c>
      <c r="B9" s="31"/>
      <c r="C9" s="32"/>
      <c r="D9" s="32"/>
      <c r="E9" s="32"/>
      <c r="F9" s="27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68">
        <f t="shared" si="0"/>
        <v>0</v>
      </c>
      <c r="U9" s="55" t="e">
        <f t="shared" si="1"/>
        <v>#NUM!</v>
      </c>
      <c r="V9" s="55" t="e">
        <f t="shared" si="2"/>
        <v>#NUM!</v>
      </c>
      <c r="W9" s="56" t="e">
        <f t="shared" si="3"/>
        <v>#NUM!</v>
      </c>
    </row>
    <row r="10" spans="1:24" x14ac:dyDescent="0.25">
      <c r="A10" s="10">
        <v>6</v>
      </c>
      <c r="B10" s="14"/>
      <c r="C10" s="15"/>
      <c r="D10" s="15"/>
      <c r="E10" s="32"/>
      <c r="F10" s="1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68">
        <f t="shared" si="0"/>
        <v>0</v>
      </c>
      <c r="U10" s="55" t="e">
        <f t="shared" si="1"/>
        <v>#NUM!</v>
      </c>
      <c r="V10" s="55" t="e">
        <f t="shared" si="2"/>
        <v>#NUM!</v>
      </c>
      <c r="W10" s="56" t="e">
        <f t="shared" si="3"/>
        <v>#NUM!</v>
      </c>
    </row>
    <row r="11" spans="1:24" x14ac:dyDescent="0.25">
      <c r="A11" s="10">
        <v>7</v>
      </c>
      <c r="B11" s="31"/>
      <c r="C11" s="32"/>
      <c r="D11" s="32"/>
      <c r="E11" s="32"/>
      <c r="F11" s="1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68">
        <f t="shared" si="0"/>
        <v>0</v>
      </c>
      <c r="U11" s="55" t="e">
        <f t="shared" si="1"/>
        <v>#NUM!</v>
      </c>
      <c r="V11" s="55" t="e">
        <f t="shared" si="2"/>
        <v>#NUM!</v>
      </c>
      <c r="W11" s="56" t="e">
        <f t="shared" si="3"/>
        <v>#NUM!</v>
      </c>
    </row>
    <row r="12" spans="1:24" ht="15.75" thickBot="1" x14ac:dyDescent="0.3">
      <c r="A12" s="10">
        <v>8</v>
      </c>
      <c r="B12" s="14"/>
      <c r="C12" s="15"/>
      <c r="D12" s="15"/>
      <c r="E12" s="32"/>
      <c r="F12" s="1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35"/>
      <c r="S12" s="81"/>
      <c r="T12" s="68">
        <f t="shared" si="0"/>
        <v>0</v>
      </c>
      <c r="U12" s="55" t="e">
        <f t="shared" si="1"/>
        <v>#NUM!</v>
      </c>
      <c r="V12" s="55" t="e">
        <f t="shared" si="2"/>
        <v>#NUM!</v>
      </c>
      <c r="W12" s="56" t="e">
        <f t="shared" si="3"/>
        <v>#NUM!</v>
      </c>
    </row>
    <row r="13" spans="1:24" x14ac:dyDescent="0.25">
      <c r="A13" s="18"/>
      <c r="B13" s="18"/>
      <c r="C13" s="19"/>
      <c r="D13" s="19"/>
      <c r="E13" s="19"/>
      <c r="F13" s="180">
        <v>1</v>
      </c>
      <c r="G13" s="180"/>
      <c r="H13" s="180">
        <v>0</v>
      </c>
      <c r="I13" s="180"/>
      <c r="J13" s="180">
        <v>0</v>
      </c>
      <c r="K13" s="180"/>
      <c r="L13" s="180">
        <v>0</v>
      </c>
      <c r="M13" s="180"/>
      <c r="N13" s="180"/>
      <c r="O13" s="180">
        <v>0</v>
      </c>
      <c r="P13" s="180"/>
      <c r="Q13" s="180"/>
      <c r="R13" s="173">
        <v>0</v>
      </c>
      <c r="S13" s="173"/>
      <c r="T13" s="67"/>
      <c r="U13" s="67"/>
      <c r="V13" s="67"/>
      <c r="W13" s="46">
        <f>AVERAGE(F13:S13)</f>
        <v>0.16666666666666666</v>
      </c>
      <c r="X13" s="18"/>
    </row>
    <row r="14" spans="1:24" x14ac:dyDescent="0.25">
      <c r="B14" s="168" t="s">
        <v>7</v>
      </c>
      <c r="C14" s="168"/>
      <c r="D14" s="168"/>
      <c r="E14" s="168"/>
      <c r="F14" s="168"/>
      <c r="G14" s="20"/>
      <c r="H14" s="20"/>
      <c r="I14" s="20"/>
      <c r="J14" s="20"/>
      <c r="K14" s="20"/>
      <c r="L14" s="20"/>
      <c r="M14" s="20"/>
      <c r="N14" s="20"/>
      <c r="O14" s="20"/>
      <c r="P14" s="47"/>
      <c r="Q14" s="47"/>
      <c r="R14" s="59"/>
      <c r="S14" s="59"/>
      <c r="T14" s="66"/>
      <c r="U14" s="66"/>
      <c r="V14" s="66"/>
      <c r="W14" s="20"/>
    </row>
    <row r="15" spans="1:24" x14ac:dyDescent="0.25">
      <c r="B15" s="168"/>
      <c r="C15" s="168"/>
      <c r="D15" s="168"/>
      <c r="E15" s="168"/>
      <c r="F15" s="168"/>
      <c r="G15" s="20"/>
      <c r="H15" s="20"/>
      <c r="I15" s="20"/>
      <c r="J15" s="20"/>
      <c r="K15" s="20"/>
      <c r="L15" s="20"/>
      <c r="M15" s="20"/>
      <c r="N15" s="20"/>
      <c r="O15" s="20"/>
      <c r="P15" s="47"/>
      <c r="Q15" s="47"/>
      <c r="R15" s="59"/>
      <c r="S15" s="59"/>
      <c r="T15" s="66"/>
      <c r="U15" s="66"/>
      <c r="V15" s="66"/>
      <c r="W15" s="20"/>
    </row>
    <row r="16" spans="1:24" x14ac:dyDescent="0.25">
      <c r="B16" s="168"/>
      <c r="C16" s="168"/>
      <c r="D16" s="168"/>
      <c r="E16" s="168"/>
      <c r="F16" s="168"/>
      <c r="G16" s="20"/>
      <c r="H16" s="20"/>
      <c r="I16" s="20"/>
      <c r="J16" s="20"/>
      <c r="K16" s="20"/>
      <c r="L16" s="20"/>
      <c r="M16" s="20"/>
      <c r="N16" s="20"/>
      <c r="O16" s="20"/>
      <c r="P16" s="47"/>
      <c r="Q16" s="47"/>
      <c r="R16" s="59"/>
      <c r="S16" s="59"/>
    </row>
    <row r="17" spans="2:19" x14ac:dyDescent="0.25">
      <c r="B17" s="168"/>
      <c r="C17" s="168"/>
      <c r="D17" s="168"/>
      <c r="E17" s="168"/>
      <c r="F17" s="168"/>
      <c r="G17" s="20"/>
      <c r="H17" s="20"/>
      <c r="I17" s="20"/>
      <c r="J17" s="20"/>
      <c r="K17" s="20"/>
      <c r="L17" s="20"/>
      <c r="M17" s="20"/>
      <c r="N17" s="20"/>
      <c r="O17" s="20"/>
      <c r="P17" s="47"/>
      <c r="Q17" s="47"/>
      <c r="R17" s="59"/>
      <c r="S17" s="59"/>
    </row>
  </sheetData>
  <sortState ref="B6:Y12">
    <sortCondition descending="1" ref="W6:W12"/>
  </sortState>
  <mergeCells count="25">
    <mergeCell ref="B16:F17"/>
    <mergeCell ref="W2:W3"/>
    <mergeCell ref="F2:G2"/>
    <mergeCell ref="F3:G3"/>
    <mergeCell ref="F13:G13"/>
    <mergeCell ref="H2:I2"/>
    <mergeCell ref="H3:I3"/>
    <mergeCell ref="H13:I13"/>
    <mergeCell ref="J2:K2"/>
    <mergeCell ref="J3:K3"/>
    <mergeCell ref="J13:K13"/>
    <mergeCell ref="L2:N2"/>
    <mergeCell ref="O2:Q2"/>
    <mergeCell ref="O3:Q3"/>
    <mergeCell ref="O13:Q13"/>
    <mergeCell ref="L3:N3"/>
    <mergeCell ref="T2:T4"/>
    <mergeCell ref="U2:U4"/>
    <mergeCell ref="V2:V4"/>
    <mergeCell ref="F1:W1"/>
    <mergeCell ref="B14:F15"/>
    <mergeCell ref="L13:N13"/>
    <mergeCell ref="R2:S2"/>
    <mergeCell ref="R3:S3"/>
    <mergeCell ref="R13:S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50cc Pro</vt:lpstr>
      <vt:lpstr>65cc Pro</vt:lpstr>
      <vt:lpstr>85cc ProMini</vt:lpstr>
      <vt:lpstr>PREMIER A</vt:lpstr>
      <vt:lpstr>PREMIER B</vt:lpstr>
      <vt:lpstr>MX3</vt:lpstr>
      <vt:lpstr>50cc Support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Motorsport Durban</dc:creator>
  <cp:lastModifiedBy>Motorsport Durban</cp:lastModifiedBy>
  <cp:lastPrinted>2018-11-15T08:28:50Z</cp:lastPrinted>
  <dcterms:created xsi:type="dcterms:W3CDTF">2017-02-01T09:41:36Z</dcterms:created>
  <dcterms:modified xsi:type="dcterms:W3CDTF">2019-08-29T06:11:49Z</dcterms:modified>
</cp:coreProperties>
</file>