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Lobelo Racing Club Francistown\Events\SCCC Sitatunga\"/>
    </mc:Choice>
  </mc:AlternateContent>
  <bookViews>
    <workbookView xWindow="0" yWindow="0" windowWidth="20490" windowHeight="7755" tabRatio="754" activeTab="1"/>
  </bookViews>
  <sheets>
    <sheet name="SCCC" sheetId="15" r:id="rId1"/>
    <sheet name="BMS" sheetId="16" r:id="rId2"/>
  </sheets>
  <calcPr calcId="152511"/>
</workbook>
</file>

<file path=xl/calcChain.xml><?xml version="1.0" encoding="utf-8"?>
<calcChain xmlns="http://schemas.openxmlformats.org/spreadsheetml/2006/main">
  <c r="V8" i="16" l="1"/>
  <c r="Y8" i="16" s="1"/>
  <c r="R8" i="16"/>
  <c r="U8" i="16" s="1"/>
  <c r="Q8" i="16"/>
  <c r="N8" i="16"/>
  <c r="J8" i="16"/>
  <c r="M8" i="16" s="1"/>
  <c r="I8" i="16"/>
  <c r="AB24" i="16"/>
  <c r="AB25" i="16"/>
  <c r="AB26" i="16"/>
  <c r="V60" i="16"/>
  <c r="Y60" i="16" s="1"/>
  <c r="U60" i="16"/>
  <c r="R60" i="16"/>
  <c r="N60" i="16"/>
  <c r="Q60" i="16" s="1"/>
  <c r="M60" i="16"/>
  <c r="J60" i="16"/>
  <c r="I60" i="16"/>
  <c r="Y59" i="16"/>
  <c r="V59" i="16"/>
  <c r="R59" i="16"/>
  <c r="U59" i="16" s="1"/>
  <c r="Z59" i="16" s="1"/>
  <c r="AB59" i="16" s="1"/>
  <c r="Q59" i="16"/>
  <c r="N59" i="16"/>
  <c r="J59" i="16"/>
  <c r="M59" i="16" s="1"/>
  <c r="I59" i="16"/>
  <c r="V39" i="16"/>
  <c r="Y39" i="16" s="1"/>
  <c r="R39" i="16"/>
  <c r="U39" i="16" s="1"/>
  <c r="N39" i="16"/>
  <c r="Q39" i="16" s="1"/>
  <c r="J39" i="16"/>
  <c r="M39" i="16" s="1"/>
  <c r="I39" i="16"/>
  <c r="Y38" i="16"/>
  <c r="V38" i="16"/>
  <c r="U38" i="16"/>
  <c r="R38" i="16"/>
  <c r="Q38" i="16"/>
  <c r="N38" i="16"/>
  <c r="M38" i="16"/>
  <c r="J38" i="16"/>
  <c r="I38" i="16"/>
  <c r="V37" i="16"/>
  <c r="Y37" i="16" s="1"/>
  <c r="R37" i="16"/>
  <c r="U37" i="16" s="1"/>
  <c r="N37" i="16"/>
  <c r="Q37" i="16" s="1"/>
  <c r="J37" i="16"/>
  <c r="M37" i="16" s="1"/>
  <c r="I37" i="16"/>
  <c r="Y36" i="16"/>
  <c r="Z36" i="16" s="1"/>
  <c r="AB36" i="16" s="1"/>
  <c r="V36" i="16"/>
  <c r="U36" i="16"/>
  <c r="R36" i="16"/>
  <c r="Q36" i="16"/>
  <c r="N36" i="16"/>
  <c r="M36" i="16"/>
  <c r="J36" i="16"/>
  <c r="I36" i="16"/>
  <c r="V12" i="16"/>
  <c r="Y12" i="16" s="1"/>
  <c r="R12" i="16"/>
  <c r="U12" i="16" s="1"/>
  <c r="N12" i="16"/>
  <c r="Q12" i="16" s="1"/>
  <c r="J12" i="16"/>
  <c r="M12" i="16" s="1"/>
  <c r="I12" i="16"/>
  <c r="V13" i="16"/>
  <c r="Y13" i="16" s="1"/>
  <c r="R13" i="16"/>
  <c r="U13" i="16" s="1"/>
  <c r="N13" i="16"/>
  <c r="Q13" i="16" s="1"/>
  <c r="J13" i="16"/>
  <c r="M13" i="16" s="1"/>
  <c r="I13" i="16"/>
  <c r="V23" i="16"/>
  <c r="Y23" i="16" s="1"/>
  <c r="R23" i="16"/>
  <c r="U23" i="16" s="1"/>
  <c r="N23" i="16"/>
  <c r="Q23" i="16" s="1"/>
  <c r="J23" i="16"/>
  <c r="M23" i="16" s="1"/>
  <c r="I23" i="16"/>
  <c r="V8" i="15"/>
  <c r="Y8" i="15" s="1"/>
  <c r="R8" i="15"/>
  <c r="U8" i="15" s="1"/>
  <c r="N8" i="15"/>
  <c r="Q8" i="15" s="1"/>
  <c r="J8" i="15"/>
  <c r="M8" i="15" s="1"/>
  <c r="I8" i="15"/>
  <c r="Y7" i="15"/>
  <c r="V7" i="15"/>
  <c r="R7" i="15"/>
  <c r="U7" i="15" s="1"/>
  <c r="N7" i="15"/>
  <c r="Q7" i="15" s="1"/>
  <c r="J7" i="15"/>
  <c r="M7" i="15" s="1"/>
  <c r="I7" i="15"/>
  <c r="Z8" i="16" l="1"/>
  <c r="AB8" i="16" s="1"/>
  <c r="Z60" i="16"/>
  <c r="AB60" i="16" s="1"/>
  <c r="Z37" i="16"/>
  <c r="AB37" i="16" s="1"/>
  <c r="Z13" i="16"/>
  <c r="AB13" i="16" s="1"/>
  <c r="Z23" i="16"/>
  <c r="AB23" i="16" s="1"/>
  <c r="Z12" i="16"/>
  <c r="AB12" i="16" s="1"/>
  <c r="Z8" i="15"/>
  <c r="AB8" i="15" s="1"/>
  <c r="Z7" i="15"/>
  <c r="AB7" i="15" s="1"/>
</calcChain>
</file>

<file path=xl/sharedStrings.xml><?xml version="1.0" encoding="utf-8"?>
<sst xmlns="http://schemas.openxmlformats.org/spreadsheetml/2006/main" count="420" uniqueCount="68">
  <si>
    <t>Start</t>
  </si>
  <si>
    <t>Lap 1</t>
  </si>
  <si>
    <t>Race</t>
  </si>
  <si>
    <t>No</t>
  </si>
  <si>
    <t>Name</t>
  </si>
  <si>
    <t>Class</t>
  </si>
  <si>
    <t>Pos</t>
  </si>
  <si>
    <t>Finish</t>
  </si>
  <si>
    <t>Time</t>
  </si>
  <si>
    <t>Total</t>
  </si>
  <si>
    <t>Penalties</t>
  </si>
  <si>
    <t>Awards</t>
  </si>
  <si>
    <t>Y/End</t>
  </si>
  <si>
    <t>End</t>
  </si>
  <si>
    <t>BIKES</t>
  </si>
  <si>
    <t>CL94</t>
  </si>
  <si>
    <t>DNF</t>
  </si>
  <si>
    <t>Alexio Mazadza</t>
  </si>
  <si>
    <t>Motsumi Lekone</t>
  </si>
  <si>
    <t>Lepsy Mosope</t>
  </si>
  <si>
    <t>Dale Holliday</t>
  </si>
  <si>
    <t>B1</t>
  </si>
  <si>
    <t>B2</t>
  </si>
  <si>
    <t>Lap 4</t>
  </si>
  <si>
    <t>Lap 5</t>
  </si>
  <si>
    <t>Decontrol L2</t>
  </si>
  <si>
    <t>Lap 2</t>
  </si>
  <si>
    <t>Lap 3</t>
  </si>
  <si>
    <t>Decontrol L1</t>
  </si>
  <si>
    <t>Decontrol L3</t>
  </si>
  <si>
    <t>Decontrol L4</t>
  </si>
  <si>
    <t>Mika Buratto</t>
  </si>
  <si>
    <t>Ross Branch</t>
  </si>
  <si>
    <t>Dart Lobjoit</t>
  </si>
  <si>
    <t>Fletcher Broad</t>
  </si>
  <si>
    <t>Wayne Berrie</t>
  </si>
  <si>
    <t>Tiro Otlogetswe</t>
  </si>
  <si>
    <t>James Morris</t>
  </si>
  <si>
    <t>Cobus Labuschagne</t>
  </si>
  <si>
    <t>Doug Morris</t>
  </si>
  <si>
    <t>Olefile Ruele</t>
  </si>
  <si>
    <t>Adrian Scherer</t>
  </si>
  <si>
    <t>Calvin Collington</t>
  </si>
  <si>
    <t>Joshua Potts</t>
  </si>
  <si>
    <t>Kevin Branch</t>
  </si>
  <si>
    <t>Ken Webster</t>
  </si>
  <si>
    <t>Guy Lobjoit</t>
  </si>
  <si>
    <t>Johannes Pretorius</t>
  </si>
  <si>
    <t>Tammi McAllister</t>
  </si>
  <si>
    <t>Mandi Pretorius</t>
  </si>
  <si>
    <t>Bronson Lekgaba</t>
  </si>
  <si>
    <t>L90</t>
  </si>
  <si>
    <t>Mmusi Maungwa</t>
  </si>
  <si>
    <t>L734</t>
  </si>
  <si>
    <t>3 laps</t>
  </si>
  <si>
    <t>B3</t>
  </si>
  <si>
    <t>B2 &amp; B4</t>
  </si>
  <si>
    <t>B1 &amp; B8</t>
  </si>
  <si>
    <t>B1 &amp; B4</t>
  </si>
  <si>
    <t>FIM - Africa Southern Cross Country Championship</t>
  </si>
  <si>
    <t>Class - B2</t>
  </si>
  <si>
    <t>OKAVANGO MOTOR CLUB &amp; LOBELO RACING CLUB FRANCISTOWN</t>
  </si>
  <si>
    <t>Class - B1</t>
  </si>
  <si>
    <t>Class - B4</t>
  </si>
  <si>
    <t>BOTSWANA MOTOR SPORTS</t>
  </si>
  <si>
    <t>Class - B3</t>
  </si>
  <si>
    <t>Class - B8</t>
  </si>
  <si>
    <t>3 Laps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</si>
</sst>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1" fontId="1" fillId="0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21" fontId="0" fillId="0" borderId="0" xfId="0" applyNumberForma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21" fontId="3" fillId="0" borderId="3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1" fontId="3" fillId="0" borderId="5" xfId="0" applyNumberFormat="1" applyFont="1" applyBorder="1"/>
    <xf numFmtId="21" fontId="5" fillId="0" borderId="2" xfId="0" applyNumberFormat="1" applyFont="1" applyBorder="1"/>
    <xf numFmtId="21" fontId="3" fillId="0" borderId="12" xfId="0" applyNumberFormat="1" applyFont="1" applyBorder="1"/>
    <xf numFmtId="21" fontId="3" fillId="0" borderId="11" xfId="0" applyNumberFormat="1" applyFont="1" applyBorder="1"/>
    <xf numFmtId="0" fontId="2" fillId="0" borderId="6" xfId="0" applyFont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21" fontId="2" fillId="0" borderId="6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21" fontId="2" fillId="0" borderId="2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21" fontId="2" fillId="0" borderId="20" xfId="0" applyNumberFormat="1" applyFont="1" applyBorder="1" applyAlignment="1">
      <alignment horizontal="center"/>
    </xf>
    <xf numFmtId="21" fontId="5" fillId="0" borderId="22" xfId="0" applyNumberFormat="1" applyFont="1" applyBorder="1"/>
    <xf numFmtId="21" fontId="5" fillId="0" borderId="2" xfId="0" applyNumberFormat="1" applyFont="1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center"/>
    </xf>
    <xf numFmtId="21" fontId="3" fillId="0" borderId="5" xfId="0" applyNumberFormat="1" applyFont="1" applyFill="1" applyBorder="1"/>
    <xf numFmtId="21" fontId="5" fillId="0" borderId="22" xfId="0" applyNumberFormat="1" applyFont="1" applyFill="1" applyBorder="1"/>
    <xf numFmtId="21" fontId="3" fillId="0" borderId="12" xfId="0" applyNumberFormat="1" applyFont="1" applyFill="1" applyBorder="1"/>
    <xf numFmtId="21" fontId="3" fillId="0" borderId="11" xfId="0" applyNumberFormat="1" applyFont="1" applyFill="1" applyBorder="1"/>
    <xf numFmtId="0" fontId="5" fillId="0" borderId="2" xfId="0" applyFont="1" applyFill="1" applyBorder="1"/>
    <xf numFmtId="21" fontId="3" fillId="0" borderId="3" xfId="0" applyNumberFormat="1" applyFont="1" applyFill="1" applyBorder="1"/>
    <xf numFmtId="0" fontId="0" fillId="0" borderId="0" xfId="0" applyFill="1"/>
    <xf numFmtId="0" fontId="6" fillId="0" borderId="0" xfId="0" applyFont="1"/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Protection="1">
      <protection locked="0"/>
    </xf>
    <xf numFmtId="0" fontId="5" fillId="0" borderId="14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21" fontId="2" fillId="0" borderId="15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21" fontId="2" fillId="0" borderId="18" xfId="0" applyNumberFormat="1" applyFont="1" applyBorder="1" applyAlignment="1">
      <alignment horizontal="center" vertical="center"/>
    </xf>
    <xf numFmtId="21" fontId="2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opLeftCell="U1" workbookViewId="0">
      <pane ySplit="3" topLeftCell="A4" activePane="bottomLeft" state="frozen"/>
      <selection pane="bottomLeft" sqref="A1:AB1"/>
    </sheetView>
  </sheetViews>
  <sheetFormatPr defaultRowHeight="15" x14ac:dyDescent="0.25"/>
  <cols>
    <col min="3" max="3" width="14.140625" bestFit="1" customWidth="1"/>
  </cols>
  <sheetData>
    <row r="1" spans="1:28" s="56" customFormat="1" ht="23.25" x14ac:dyDescent="0.35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56" customFormat="1" ht="23.25" x14ac:dyDescent="0.3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s="9" customFormat="1" ht="15.75" x14ac:dyDescent="0.25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5.75" thickBot="1" x14ac:dyDescent="0.3">
      <c r="A4" s="10" t="s">
        <v>14</v>
      </c>
      <c r="B4" s="7"/>
      <c r="C4" s="8"/>
      <c r="D4" s="2"/>
      <c r="E4" s="2"/>
      <c r="F4" s="3"/>
      <c r="G4" s="4"/>
      <c r="H4" s="4"/>
      <c r="I4" s="1"/>
      <c r="J4" s="1"/>
      <c r="K4" s="1"/>
      <c r="L4" s="1"/>
      <c r="M4" s="1"/>
      <c r="N4" s="1"/>
      <c r="O4" s="4"/>
      <c r="P4" s="1"/>
      <c r="Q4" s="1"/>
      <c r="R4" s="4"/>
      <c r="S4" s="1"/>
      <c r="T4" s="1"/>
      <c r="U4" s="4"/>
      <c r="V4" s="1"/>
      <c r="W4" s="1"/>
      <c r="X4" s="2"/>
      <c r="Y4" s="2"/>
    </row>
    <row r="5" spans="1:28" x14ac:dyDescent="0.25">
      <c r="A5" s="29"/>
      <c r="B5" s="30" t="s">
        <v>13</v>
      </c>
      <c r="C5" s="31"/>
      <c r="D5" s="11" t="s">
        <v>12</v>
      </c>
      <c r="E5" s="5" t="s">
        <v>0</v>
      </c>
      <c r="F5" s="62" t="s">
        <v>1</v>
      </c>
      <c r="G5" s="63"/>
      <c r="H5" s="63"/>
      <c r="I5" s="64"/>
      <c r="J5" s="62" t="s">
        <v>26</v>
      </c>
      <c r="K5" s="63"/>
      <c r="L5" s="63"/>
      <c r="M5" s="64"/>
      <c r="N5" s="62" t="s">
        <v>27</v>
      </c>
      <c r="O5" s="63"/>
      <c r="P5" s="63"/>
      <c r="Q5" s="64"/>
      <c r="R5" s="62" t="s">
        <v>23</v>
      </c>
      <c r="S5" s="63"/>
      <c r="T5" s="63"/>
      <c r="U5" s="64"/>
      <c r="V5" s="62" t="s">
        <v>24</v>
      </c>
      <c r="W5" s="63"/>
      <c r="X5" s="63"/>
      <c r="Y5" s="64"/>
      <c r="Z5" s="6" t="s">
        <v>2</v>
      </c>
      <c r="AA5" s="11" t="s">
        <v>10</v>
      </c>
      <c r="AB5" s="65" t="s">
        <v>9</v>
      </c>
    </row>
    <row r="6" spans="1:28" ht="15.75" thickBot="1" x14ac:dyDescent="0.3">
      <c r="A6" s="32" t="s">
        <v>3</v>
      </c>
      <c r="B6" s="33" t="s">
        <v>6</v>
      </c>
      <c r="C6" s="34" t="s">
        <v>4</v>
      </c>
      <c r="D6" s="20" t="s">
        <v>5</v>
      </c>
      <c r="E6" s="27" t="s">
        <v>6</v>
      </c>
      <c r="F6" s="21" t="s">
        <v>0</v>
      </c>
      <c r="G6" s="22" t="s">
        <v>7</v>
      </c>
      <c r="H6" s="43" t="s">
        <v>28</v>
      </c>
      <c r="I6" s="23" t="s">
        <v>8</v>
      </c>
      <c r="J6" s="21" t="s">
        <v>0</v>
      </c>
      <c r="K6" s="22" t="s">
        <v>7</v>
      </c>
      <c r="L6" s="43" t="s">
        <v>25</v>
      </c>
      <c r="M6" s="23" t="s">
        <v>8</v>
      </c>
      <c r="N6" s="21" t="s">
        <v>0</v>
      </c>
      <c r="O6" s="22" t="s">
        <v>7</v>
      </c>
      <c r="P6" s="43" t="s">
        <v>29</v>
      </c>
      <c r="Q6" s="23" t="s">
        <v>8</v>
      </c>
      <c r="R6" s="21" t="s">
        <v>0</v>
      </c>
      <c r="S6" s="22" t="s">
        <v>7</v>
      </c>
      <c r="T6" s="43" t="s">
        <v>30</v>
      </c>
      <c r="U6" s="23" t="s">
        <v>8</v>
      </c>
      <c r="V6" s="21" t="s">
        <v>0</v>
      </c>
      <c r="W6" s="22" t="s">
        <v>7</v>
      </c>
      <c r="X6" s="43" t="s">
        <v>30</v>
      </c>
      <c r="Y6" s="23" t="s">
        <v>8</v>
      </c>
      <c r="Z6" s="28" t="s">
        <v>8</v>
      </c>
      <c r="AA6" s="22" t="s">
        <v>11</v>
      </c>
      <c r="AB6" s="66"/>
    </row>
    <row r="7" spans="1:28" s="55" customFormat="1" x14ac:dyDescent="0.25">
      <c r="A7" s="35">
        <v>4</v>
      </c>
      <c r="B7" s="36">
        <v>1</v>
      </c>
      <c r="C7" s="57" t="s">
        <v>32</v>
      </c>
      <c r="D7" s="58" t="s">
        <v>22</v>
      </c>
      <c r="E7" s="15">
        <v>3</v>
      </c>
      <c r="F7" s="49">
        <v>0.38541666666666669</v>
      </c>
      <c r="G7" s="45">
        <v>0.40997685185185184</v>
      </c>
      <c r="H7" s="50">
        <v>3.472222222222222E-3</v>
      </c>
      <c r="I7" s="51">
        <f>(G7-F7)-H7</f>
        <v>2.1087962962962933E-2</v>
      </c>
      <c r="J7" s="49">
        <f>G7</f>
        <v>0.40997685185185184</v>
      </c>
      <c r="K7" s="45">
        <v>0.43438657407407405</v>
      </c>
      <c r="L7" s="50">
        <v>3.472222222222222E-3</v>
      </c>
      <c r="M7" s="51">
        <f>(K7-J7)-L7</f>
        <v>2.0937499999999984E-2</v>
      </c>
      <c r="N7" s="49">
        <f>K7</f>
        <v>0.43438657407407405</v>
      </c>
      <c r="O7" s="45">
        <v>0.46576388888888887</v>
      </c>
      <c r="P7" s="50">
        <v>3.472222222222222E-3</v>
      </c>
      <c r="Q7" s="51">
        <f>(O7-N7)-P7</f>
        <v>2.7905092592592592E-2</v>
      </c>
      <c r="R7" s="49">
        <f>O7</f>
        <v>0.46576388888888887</v>
      </c>
      <c r="S7" s="45">
        <v>0.49762731481481487</v>
      </c>
      <c r="T7" s="50">
        <v>3.472222222222222E-3</v>
      </c>
      <c r="U7" s="51">
        <f>(S7-R7)-T7</f>
        <v>2.839120370370378E-2</v>
      </c>
      <c r="V7" s="49">
        <f>S7</f>
        <v>0.49762731481481487</v>
      </c>
      <c r="W7" s="45">
        <v>0.53005787037037033</v>
      </c>
      <c r="X7" s="50">
        <v>3.472222222222222E-3</v>
      </c>
      <c r="Y7" s="51">
        <f>(W7-V7)-X7</f>
        <v>2.8958333333333239E-2</v>
      </c>
      <c r="Z7" s="52">
        <f>Y7+U7+Q7+M7+I7</f>
        <v>0.12728009259259254</v>
      </c>
      <c r="AA7" s="53"/>
      <c r="AB7" s="54">
        <f>Z7+AA7</f>
        <v>0.12728009259259254</v>
      </c>
    </row>
    <row r="8" spans="1:28" s="55" customFormat="1" x14ac:dyDescent="0.25">
      <c r="A8" s="38">
        <v>88</v>
      </c>
      <c r="B8" s="39">
        <v>2</v>
      </c>
      <c r="C8" s="59" t="s">
        <v>34</v>
      </c>
      <c r="D8" s="60" t="s">
        <v>22</v>
      </c>
      <c r="E8" s="15">
        <v>5</v>
      </c>
      <c r="F8" s="49">
        <v>0.38680555555555557</v>
      </c>
      <c r="G8" s="45">
        <v>0.41711805555555559</v>
      </c>
      <c r="H8" s="50">
        <v>3.472222222222222E-3</v>
      </c>
      <c r="I8" s="51">
        <f>(G8-F8)-H8</f>
        <v>2.6840277777777796E-2</v>
      </c>
      <c r="J8" s="49">
        <f>G8</f>
        <v>0.41711805555555559</v>
      </c>
      <c r="K8" s="45">
        <v>0.44545138888888891</v>
      </c>
      <c r="L8" s="50">
        <v>3.472222222222222E-3</v>
      </c>
      <c r="M8" s="51">
        <f>(K8-J8)-L8</f>
        <v>2.4861111111111098E-2</v>
      </c>
      <c r="N8" s="49">
        <f>K8</f>
        <v>0.44545138888888891</v>
      </c>
      <c r="O8" s="45">
        <v>0.48091435185185188</v>
      </c>
      <c r="P8" s="50">
        <v>3.472222222222222E-3</v>
      </c>
      <c r="Q8" s="51">
        <f>(O8-N8)-P8</f>
        <v>3.199074074074075E-2</v>
      </c>
      <c r="R8" s="49">
        <f>O8</f>
        <v>0.48091435185185188</v>
      </c>
      <c r="S8" s="45">
        <v>0.51476851851851857</v>
      </c>
      <c r="T8" s="50">
        <v>3.472222222222222E-3</v>
      </c>
      <c r="U8" s="51">
        <f>(S8-R8)-T8</f>
        <v>3.0381944444444461E-2</v>
      </c>
      <c r="V8" s="49">
        <f>S8</f>
        <v>0.51476851851851857</v>
      </c>
      <c r="W8" s="45">
        <v>0.54760416666666667</v>
      </c>
      <c r="X8" s="50">
        <v>3.472222222222222E-3</v>
      </c>
      <c r="Y8" s="51">
        <f>(W8-V8)-X8</f>
        <v>2.9363425925925876E-2</v>
      </c>
      <c r="Z8" s="52">
        <f>Y8+U8+Q8+M8+I8</f>
        <v>0.1434375</v>
      </c>
      <c r="AA8" s="53"/>
      <c r="AB8" s="54">
        <f>Z8+AA8</f>
        <v>0.1434375</v>
      </c>
    </row>
    <row r="9" spans="1:28" s="55" customFormat="1" x14ac:dyDescent="0.25">
      <c r="A9" s="46">
        <v>32</v>
      </c>
      <c r="B9" s="61">
        <v>3</v>
      </c>
      <c r="C9" s="47" t="s">
        <v>35</v>
      </c>
      <c r="D9" s="48" t="s">
        <v>22</v>
      </c>
      <c r="E9" s="26">
        <v>6</v>
      </c>
      <c r="F9" s="49">
        <v>0.38750000000000001</v>
      </c>
      <c r="G9" s="45">
        <v>0.42006944444444444</v>
      </c>
      <c r="H9" s="50">
        <v>3.472222222222222E-3</v>
      </c>
      <c r="I9" s="51">
        <v>2.9097222222222205E-2</v>
      </c>
      <c r="J9" s="49">
        <v>0.42006944444444444</v>
      </c>
      <c r="K9" s="45">
        <v>0.45480324074074074</v>
      </c>
      <c r="L9" s="50">
        <v>3.472222222222222E-3</v>
      </c>
      <c r="M9" s="51">
        <v>3.1261574074074081E-2</v>
      </c>
      <c r="N9" s="49">
        <v>0.45480324074074074</v>
      </c>
      <c r="O9" s="45">
        <v>0.49619212962962966</v>
      </c>
      <c r="P9" s="50">
        <v>3.472222222222222E-3</v>
      </c>
      <c r="Q9" s="51">
        <v>3.7916666666666696E-2</v>
      </c>
      <c r="R9" s="49">
        <v>0.49619212962962966</v>
      </c>
      <c r="S9" s="45">
        <v>0.53525462962962966</v>
      </c>
      <c r="T9" s="50">
        <v>3.472222222222222E-3</v>
      </c>
      <c r="U9" s="51">
        <v>3.5590277777777776E-2</v>
      </c>
      <c r="V9" s="49">
        <v>0.53525462962962966</v>
      </c>
      <c r="W9" s="45">
        <v>0.57633101851851853</v>
      </c>
      <c r="X9" s="50">
        <v>3.472222222222222E-3</v>
      </c>
      <c r="Y9" s="51">
        <v>3.7604166666666647E-2</v>
      </c>
      <c r="Z9" s="52">
        <v>0.17146990740740742</v>
      </c>
      <c r="AA9" s="53"/>
      <c r="AB9" s="54">
        <v>0.17146990740740742</v>
      </c>
    </row>
    <row r="10" spans="1:28" s="55" customFormat="1" x14ac:dyDescent="0.25">
      <c r="A10" s="38">
        <v>161</v>
      </c>
      <c r="B10" s="39">
        <v>4</v>
      </c>
      <c r="C10" s="59" t="s">
        <v>31</v>
      </c>
      <c r="D10" s="60" t="s">
        <v>56</v>
      </c>
      <c r="E10" s="15">
        <v>1</v>
      </c>
      <c r="F10" s="49">
        <v>0.3840277777777778</v>
      </c>
      <c r="G10" s="45">
        <v>0.4183101851851852</v>
      </c>
      <c r="H10" s="50">
        <v>3.472222222222222E-3</v>
      </c>
      <c r="I10" s="51">
        <v>3.0810185185185177E-2</v>
      </c>
      <c r="J10" s="49">
        <v>0.4183101851851852</v>
      </c>
      <c r="K10" s="45">
        <v>0.44982638888888887</v>
      </c>
      <c r="L10" s="50">
        <v>3.472222222222222E-3</v>
      </c>
      <c r="M10" s="51">
        <v>2.8043981481481448E-2</v>
      </c>
      <c r="N10" s="49">
        <v>0.44982638888888887</v>
      </c>
      <c r="O10" s="45">
        <v>0.49416666666666664</v>
      </c>
      <c r="P10" s="50">
        <v>3.472222222222222E-3</v>
      </c>
      <c r="Q10" s="51">
        <v>4.0868055555555546E-2</v>
      </c>
      <c r="R10" s="49">
        <v>0.49416666666666664</v>
      </c>
      <c r="S10" s="45">
        <v>0.53833333333333333</v>
      </c>
      <c r="T10" s="50">
        <v>3.472222222222222E-3</v>
      </c>
      <c r="U10" s="51">
        <v>4.0694444444444464E-2</v>
      </c>
      <c r="V10" s="49">
        <v>0.53833333333333333</v>
      </c>
      <c r="W10" s="45">
        <v>0.58130787037037035</v>
      </c>
      <c r="X10" s="50">
        <v>3.472222222222222E-3</v>
      </c>
      <c r="Y10" s="51">
        <v>3.9502314814814796E-2</v>
      </c>
      <c r="Z10" s="52">
        <v>0.17991898148148144</v>
      </c>
      <c r="AA10" s="53"/>
      <c r="AB10" s="54">
        <v>0.17991898148148144</v>
      </c>
    </row>
    <row r="12" spans="1:28" ht="23.25" x14ac:dyDescent="0.35">
      <c r="A12" s="67" t="s">
        <v>59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23.25" x14ac:dyDescent="0.35">
      <c r="A13" s="67" t="s">
        <v>62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5.75" x14ac:dyDescent="0.25">
      <c r="A14" s="68" t="s">
        <v>61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ht="15.75" thickBot="1" x14ac:dyDescent="0.3">
      <c r="A15" s="10" t="s">
        <v>14</v>
      </c>
      <c r="B15" s="7"/>
      <c r="C15" s="8"/>
      <c r="D15" s="2"/>
      <c r="E15" s="2"/>
      <c r="F15" s="3"/>
      <c r="G15" s="4"/>
      <c r="H15" s="4"/>
      <c r="I15" s="1"/>
      <c r="J15" s="1"/>
      <c r="K15" s="1"/>
      <c r="L15" s="1"/>
      <c r="M15" s="1"/>
      <c r="N15" s="1"/>
      <c r="O15" s="4"/>
      <c r="P15" s="1"/>
      <c r="Q15" s="1"/>
      <c r="R15" s="4"/>
      <c r="S15" s="1"/>
      <c r="T15" s="1"/>
      <c r="U15" s="4"/>
      <c r="V15" s="1"/>
      <c r="W15" s="1"/>
      <c r="X15" s="2"/>
      <c r="Y15" s="2"/>
    </row>
    <row r="16" spans="1:28" x14ac:dyDescent="0.25">
      <c r="A16" s="29"/>
      <c r="B16" s="30" t="s">
        <v>13</v>
      </c>
      <c r="C16" s="31"/>
      <c r="D16" s="11" t="s">
        <v>12</v>
      </c>
      <c r="E16" s="5" t="s">
        <v>0</v>
      </c>
      <c r="F16" s="62" t="s">
        <v>1</v>
      </c>
      <c r="G16" s="63"/>
      <c r="H16" s="63"/>
      <c r="I16" s="64"/>
      <c r="J16" s="62" t="s">
        <v>26</v>
      </c>
      <c r="K16" s="63"/>
      <c r="L16" s="63"/>
      <c r="M16" s="64"/>
      <c r="N16" s="62" t="s">
        <v>27</v>
      </c>
      <c r="O16" s="63"/>
      <c r="P16" s="63"/>
      <c r="Q16" s="64"/>
      <c r="R16" s="62" t="s">
        <v>23</v>
      </c>
      <c r="S16" s="63"/>
      <c r="T16" s="63"/>
      <c r="U16" s="64"/>
      <c r="V16" s="62" t="s">
        <v>24</v>
      </c>
      <c r="W16" s="63"/>
      <c r="X16" s="63"/>
      <c r="Y16" s="64"/>
      <c r="Z16" s="6" t="s">
        <v>2</v>
      </c>
      <c r="AA16" s="11" t="s">
        <v>10</v>
      </c>
      <c r="AB16" s="65" t="s">
        <v>9</v>
      </c>
    </row>
    <row r="17" spans="1:28" ht="15.75" thickBot="1" x14ac:dyDescent="0.3">
      <c r="A17" s="32" t="s">
        <v>3</v>
      </c>
      <c r="B17" s="33" t="s">
        <v>6</v>
      </c>
      <c r="C17" s="34" t="s">
        <v>4</v>
      </c>
      <c r="D17" s="20" t="s">
        <v>5</v>
      </c>
      <c r="E17" s="27" t="s">
        <v>6</v>
      </c>
      <c r="F17" s="21" t="s">
        <v>0</v>
      </c>
      <c r="G17" s="22" t="s">
        <v>7</v>
      </c>
      <c r="H17" s="43" t="s">
        <v>28</v>
      </c>
      <c r="I17" s="23" t="s">
        <v>8</v>
      </c>
      <c r="J17" s="21" t="s">
        <v>0</v>
      </c>
      <c r="K17" s="22" t="s">
        <v>7</v>
      </c>
      <c r="L17" s="43" t="s">
        <v>25</v>
      </c>
      <c r="M17" s="23" t="s">
        <v>8</v>
      </c>
      <c r="N17" s="21" t="s">
        <v>0</v>
      </c>
      <c r="O17" s="22" t="s">
        <v>7</v>
      </c>
      <c r="P17" s="43" t="s">
        <v>29</v>
      </c>
      <c r="Q17" s="23" t="s">
        <v>8</v>
      </c>
      <c r="R17" s="21" t="s">
        <v>0</v>
      </c>
      <c r="S17" s="22" t="s">
        <v>7</v>
      </c>
      <c r="T17" s="43" t="s">
        <v>30</v>
      </c>
      <c r="U17" s="23" t="s">
        <v>8</v>
      </c>
      <c r="V17" s="21" t="s">
        <v>0</v>
      </c>
      <c r="W17" s="22" t="s">
        <v>7</v>
      </c>
      <c r="X17" s="43" t="s">
        <v>30</v>
      </c>
      <c r="Y17" s="23" t="s">
        <v>8</v>
      </c>
      <c r="Z17" s="28" t="s">
        <v>8</v>
      </c>
      <c r="AA17" s="22" t="s">
        <v>11</v>
      </c>
      <c r="AB17" s="66"/>
    </row>
    <row r="18" spans="1:28" s="55" customFormat="1" ht="14.45" customHeight="1" x14ac:dyDescent="0.25">
      <c r="A18" s="38">
        <v>105</v>
      </c>
      <c r="B18" s="39">
        <v>1</v>
      </c>
      <c r="C18" s="59" t="s">
        <v>33</v>
      </c>
      <c r="D18" s="60" t="s">
        <v>21</v>
      </c>
      <c r="E18" s="15">
        <v>4</v>
      </c>
      <c r="F18" s="49">
        <v>0.38611111111111113</v>
      </c>
      <c r="G18" s="45">
        <v>0.41185185185185186</v>
      </c>
      <c r="H18" s="50">
        <v>3.472222222222222E-3</v>
      </c>
      <c r="I18" s="51">
        <v>2.2268518518518507E-2</v>
      </c>
      <c r="J18" s="49">
        <v>0.41185185185185186</v>
      </c>
      <c r="K18" s="45">
        <v>0.43695601851851856</v>
      </c>
      <c r="L18" s="50">
        <v>3.472222222222222E-3</v>
      </c>
      <c r="M18" s="51">
        <v>2.1631944444444481E-2</v>
      </c>
      <c r="N18" s="49">
        <v>0.43695601851851856</v>
      </c>
      <c r="O18" s="45">
        <v>0.4697453703703704</v>
      </c>
      <c r="P18" s="50">
        <v>3.472222222222222E-3</v>
      </c>
      <c r="Q18" s="51">
        <v>2.931712962962961E-2</v>
      </c>
      <c r="R18" s="49">
        <v>0.4697453703703704</v>
      </c>
      <c r="S18" s="45">
        <v>0.50168981481481478</v>
      </c>
      <c r="T18" s="50">
        <v>3.472222222222222E-3</v>
      </c>
      <c r="U18" s="51">
        <v>2.8472222222222163E-2</v>
      </c>
      <c r="V18" s="49">
        <v>0.50168981481481478</v>
      </c>
      <c r="W18" s="45">
        <v>0.53148148148148155</v>
      </c>
      <c r="X18" s="50">
        <v>3.472222222222222E-3</v>
      </c>
      <c r="Y18" s="51">
        <v>2.6319444444444548E-2</v>
      </c>
      <c r="Z18" s="52">
        <v>0.12800925925925932</v>
      </c>
      <c r="AA18" s="53"/>
      <c r="AB18" s="54">
        <v>0.12800925925925932</v>
      </c>
    </row>
    <row r="19" spans="1:28" s="55" customFormat="1" x14ac:dyDescent="0.25">
      <c r="A19" s="38">
        <v>285</v>
      </c>
      <c r="B19" s="39">
        <v>2</v>
      </c>
      <c r="C19" s="59" t="s">
        <v>20</v>
      </c>
      <c r="D19" s="60" t="s">
        <v>58</v>
      </c>
      <c r="E19" s="26">
        <v>2</v>
      </c>
      <c r="F19" s="49">
        <v>0.38472222222222219</v>
      </c>
      <c r="G19" s="45">
        <v>0.4138425925925926</v>
      </c>
      <c r="H19" s="50">
        <v>3.472222222222222E-3</v>
      </c>
      <c r="I19" s="51">
        <v>2.5648148148148184E-2</v>
      </c>
      <c r="J19" s="49">
        <v>0.4138425925925926</v>
      </c>
      <c r="K19" s="45">
        <v>0.44275462962962964</v>
      </c>
      <c r="L19" s="50">
        <v>3.472222222222222E-3</v>
      </c>
      <c r="M19" s="51">
        <v>2.5439814814814818E-2</v>
      </c>
      <c r="N19" s="49">
        <v>0.44275462962962964</v>
      </c>
      <c r="O19" s="45">
        <v>0.47877314814814814</v>
      </c>
      <c r="P19" s="50">
        <v>3.472222222222222E-3</v>
      </c>
      <c r="Q19" s="51">
        <v>3.2546296296296282E-2</v>
      </c>
      <c r="R19" s="49">
        <v>0.47877314814814814</v>
      </c>
      <c r="S19" s="45">
        <v>0.51290509259259254</v>
      </c>
      <c r="T19" s="50">
        <v>3.472222222222222E-3</v>
      </c>
      <c r="U19" s="51">
        <v>3.0659722222222172E-2</v>
      </c>
      <c r="V19" s="49">
        <v>0.51290509259259254</v>
      </c>
      <c r="W19" s="45">
        <v>0.54680555555555554</v>
      </c>
      <c r="X19" s="50">
        <v>3.472222222222222E-3</v>
      </c>
      <c r="Y19" s="51">
        <v>3.0428240740740783E-2</v>
      </c>
      <c r="Z19" s="52">
        <v>0.14472222222222225</v>
      </c>
      <c r="AA19" s="53"/>
      <c r="AB19" s="54">
        <v>0.14472222222222225</v>
      </c>
    </row>
    <row r="21" spans="1:28" ht="23.25" x14ac:dyDescent="0.35">
      <c r="A21" s="67" t="s">
        <v>59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23.25" x14ac:dyDescent="0.35">
      <c r="A22" s="67" t="s">
        <v>63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.75" x14ac:dyDescent="0.25">
      <c r="A23" s="68" t="s">
        <v>61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5.75" thickBot="1" x14ac:dyDescent="0.3">
      <c r="A24" s="10" t="s">
        <v>14</v>
      </c>
      <c r="B24" s="7"/>
      <c r="C24" s="8"/>
      <c r="D24" s="2"/>
      <c r="E24" s="2"/>
      <c r="F24" s="3"/>
      <c r="G24" s="4"/>
      <c r="H24" s="4"/>
      <c r="I24" s="1"/>
      <c r="J24" s="1"/>
      <c r="K24" s="1"/>
      <c r="L24" s="1"/>
      <c r="M24" s="1"/>
      <c r="N24" s="1"/>
      <c r="O24" s="4"/>
      <c r="P24" s="1"/>
      <c r="Q24" s="1"/>
      <c r="R24" s="4"/>
      <c r="S24" s="1"/>
      <c r="T24" s="1"/>
      <c r="U24" s="4"/>
      <c r="V24" s="1"/>
      <c r="W24" s="1"/>
      <c r="X24" s="2"/>
      <c r="Y24" s="2"/>
    </row>
    <row r="25" spans="1:28" x14ac:dyDescent="0.25">
      <c r="A25" s="29"/>
      <c r="B25" s="30" t="s">
        <v>13</v>
      </c>
      <c r="C25" s="31"/>
      <c r="D25" s="11" t="s">
        <v>12</v>
      </c>
      <c r="E25" s="5" t="s">
        <v>0</v>
      </c>
      <c r="F25" s="62" t="s">
        <v>1</v>
      </c>
      <c r="G25" s="63"/>
      <c r="H25" s="63"/>
      <c r="I25" s="64"/>
      <c r="J25" s="62" t="s">
        <v>26</v>
      </c>
      <c r="K25" s="63"/>
      <c r="L25" s="63"/>
      <c r="M25" s="64"/>
      <c r="N25" s="62" t="s">
        <v>27</v>
      </c>
      <c r="O25" s="63"/>
      <c r="P25" s="63"/>
      <c r="Q25" s="64"/>
      <c r="R25" s="62" t="s">
        <v>23</v>
      </c>
      <c r="S25" s="63"/>
      <c r="T25" s="63"/>
      <c r="U25" s="64"/>
      <c r="V25" s="62" t="s">
        <v>24</v>
      </c>
      <c r="W25" s="63"/>
      <c r="X25" s="63"/>
      <c r="Y25" s="64"/>
      <c r="Z25" s="6" t="s">
        <v>2</v>
      </c>
      <c r="AA25" s="11" t="s">
        <v>10</v>
      </c>
      <c r="AB25" s="65" t="s">
        <v>9</v>
      </c>
    </row>
    <row r="26" spans="1:28" ht="15.75" thickBot="1" x14ac:dyDescent="0.3">
      <c r="A26" s="32" t="s">
        <v>3</v>
      </c>
      <c r="B26" s="33" t="s">
        <v>6</v>
      </c>
      <c r="C26" s="34" t="s">
        <v>4</v>
      </c>
      <c r="D26" s="20" t="s">
        <v>5</v>
      </c>
      <c r="E26" s="27" t="s">
        <v>6</v>
      </c>
      <c r="F26" s="21" t="s">
        <v>0</v>
      </c>
      <c r="G26" s="22" t="s">
        <v>7</v>
      </c>
      <c r="H26" s="43" t="s">
        <v>28</v>
      </c>
      <c r="I26" s="23" t="s">
        <v>8</v>
      </c>
      <c r="J26" s="21" t="s">
        <v>0</v>
      </c>
      <c r="K26" s="22" t="s">
        <v>7</v>
      </c>
      <c r="L26" s="43" t="s">
        <v>25</v>
      </c>
      <c r="M26" s="23" t="s">
        <v>8</v>
      </c>
      <c r="N26" s="21" t="s">
        <v>0</v>
      </c>
      <c r="O26" s="22" t="s">
        <v>7</v>
      </c>
      <c r="P26" s="43" t="s">
        <v>29</v>
      </c>
      <c r="Q26" s="23" t="s">
        <v>8</v>
      </c>
      <c r="R26" s="21" t="s">
        <v>0</v>
      </c>
      <c r="S26" s="22" t="s">
        <v>7</v>
      </c>
      <c r="T26" s="43" t="s">
        <v>30</v>
      </c>
      <c r="U26" s="23" t="s">
        <v>8</v>
      </c>
      <c r="V26" s="21" t="s">
        <v>0</v>
      </c>
      <c r="W26" s="22" t="s">
        <v>7</v>
      </c>
      <c r="X26" s="43" t="s">
        <v>30</v>
      </c>
      <c r="Y26" s="23" t="s">
        <v>8</v>
      </c>
      <c r="Z26" s="28" t="s">
        <v>8</v>
      </c>
      <c r="AA26" s="22" t="s">
        <v>11</v>
      </c>
      <c r="AB26" s="66"/>
    </row>
    <row r="27" spans="1:28" s="55" customFormat="1" x14ac:dyDescent="0.25">
      <c r="A27" s="38">
        <v>285</v>
      </c>
      <c r="B27" s="39">
        <v>1</v>
      </c>
      <c r="C27" s="59" t="s">
        <v>20</v>
      </c>
      <c r="D27" s="60" t="s">
        <v>58</v>
      </c>
      <c r="E27" s="26">
        <v>2</v>
      </c>
      <c r="F27" s="49">
        <v>0.38472222222222219</v>
      </c>
      <c r="G27" s="45">
        <v>0.4138425925925926</v>
      </c>
      <c r="H27" s="50">
        <v>3.472222222222222E-3</v>
      </c>
      <c r="I27" s="51">
        <v>2.5648148148148184E-2</v>
      </c>
      <c r="J27" s="49">
        <v>0.4138425925925926</v>
      </c>
      <c r="K27" s="45">
        <v>0.44275462962962964</v>
      </c>
      <c r="L27" s="50">
        <v>3.472222222222222E-3</v>
      </c>
      <c r="M27" s="51">
        <v>2.5439814814814818E-2</v>
      </c>
      <c r="N27" s="49">
        <v>0.44275462962962964</v>
      </c>
      <c r="O27" s="45">
        <v>0.47877314814814814</v>
      </c>
      <c r="P27" s="50">
        <v>3.472222222222222E-3</v>
      </c>
      <c r="Q27" s="51">
        <v>3.2546296296296282E-2</v>
      </c>
      <c r="R27" s="49">
        <v>0.47877314814814814</v>
      </c>
      <c r="S27" s="45">
        <v>0.51290509259259254</v>
      </c>
      <c r="T27" s="50">
        <v>3.472222222222222E-3</v>
      </c>
      <c r="U27" s="51">
        <v>3.0659722222222172E-2</v>
      </c>
      <c r="V27" s="49">
        <v>0.51290509259259254</v>
      </c>
      <c r="W27" s="45">
        <v>0.54680555555555554</v>
      </c>
      <c r="X27" s="50">
        <v>3.472222222222222E-3</v>
      </c>
      <c r="Y27" s="51">
        <v>3.0428240740740783E-2</v>
      </c>
      <c r="Z27" s="52">
        <v>0.14472222222222225</v>
      </c>
      <c r="AA27" s="53"/>
      <c r="AB27" s="54">
        <v>0.14472222222222225</v>
      </c>
    </row>
    <row r="28" spans="1:28" s="55" customFormat="1" x14ac:dyDescent="0.25">
      <c r="A28" s="38">
        <v>161</v>
      </c>
      <c r="B28" s="39">
        <v>2</v>
      </c>
      <c r="C28" s="59" t="s">
        <v>31</v>
      </c>
      <c r="D28" s="60" t="s">
        <v>56</v>
      </c>
      <c r="E28" s="15">
        <v>1</v>
      </c>
      <c r="F28" s="49">
        <v>0.3840277777777778</v>
      </c>
      <c r="G28" s="45">
        <v>0.4183101851851852</v>
      </c>
      <c r="H28" s="50">
        <v>3.472222222222222E-3</v>
      </c>
      <c r="I28" s="51">
        <v>3.0810185185185177E-2</v>
      </c>
      <c r="J28" s="49">
        <v>0.4183101851851852</v>
      </c>
      <c r="K28" s="45">
        <v>0.44982638888888887</v>
      </c>
      <c r="L28" s="50">
        <v>3.472222222222222E-3</v>
      </c>
      <c r="M28" s="51">
        <v>2.8043981481481448E-2</v>
      </c>
      <c r="N28" s="49">
        <v>0.44982638888888887</v>
      </c>
      <c r="O28" s="45">
        <v>0.49416666666666664</v>
      </c>
      <c r="P28" s="50">
        <v>3.472222222222222E-3</v>
      </c>
      <c r="Q28" s="51">
        <v>4.0868055555555546E-2</v>
      </c>
      <c r="R28" s="49">
        <v>0.49416666666666664</v>
      </c>
      <c r="S28" s="45">
        <v>0.53833333333333333</v>
      </c>
      <c r="T28" s="50">
        <v>3.472222222222222E-3</v>
      </c>
      <c r="U28" s="51">
        <v>4.0694444444444464E-2</v>
      </c>
      <c r="V28" s="49">
        <v>0.53833333333333333</v>
      </c>
      <c r="W28" s="45">
        <v>0.58130787037037035</v>
      </c>
      <c r="X28" s="50">
        <v>3.472222222222222E-3</v>
      </c>
      <c r="Y28" s="51">
        <v>3.9502314814814796E-2</v>
      </c>
      <c r="Z28" s="52">
        <v>0.17991898148148144</v>
      </c>
      <c r="AA28" s="53"/>
      <c r="AB28" s="54">
        <v>0.17991898148148144</v>
      </c>
    </row>
  </sheetData>
  <mergeCells count="27">
    <mergeCell ref="A1:AB1"/>
    <mergeCell ref="A2:AB2"/>
    <mergeCell ref="A3:AB3"/>
    <mergeCell ref="A12:AB12"/>
    <mergeCell ref="A13:AB13"/>
    <mergeCell ref="F5:I5"/>
    <mergeCell ref="J5:M5"/>
    <mergeCell ref="N5:Q5"/>
    <mergeCell ref="R5:U5"/>
    <mergeCell ref="V5:Y5"/>
    <mergeCell ref="AB5:AB6"/>
    <mergeCell ref="A14:AB14"/>
    <mergeCell ref="F16:I16"/>
    <mergeCell ref="J16:M16"/>
    <mergeCell ref="N16:Q16"/>
    <mergeCell ref="R16:U16"/>
    <mergeCell ref="V16:Y16"/>
    <mergeCell ref="AB16:AB17"/>
    <mergeCell ref="A21:AB21"/>
    <mergeCell ref="A22:AB22"/>
    <mergeCell ref="A23:AB23"/>
    <mergeCell ref="F25:I25"/>
    <mergeCell ref="J25:M25"/>
    <mergeCell ref="N25:Q25"/>
    <mergeCell ref="R25:U25"/>
    <mergeCell ref="V25:Y25"/>
    <mergeCell ref="AB25:AB26"/>
  </mergeCells>
  <pageMargins left="0.7" right="0.7" top="0.75" bottom="0.75" header="0.3" footer="0.3"/>
  <pageSetup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tabSelected="1" workbookViewId="0">
      <selection activeCell="AC51" sqref="AC51"/>
    </sheetView>
  </sheetViews>
  <sheetFormatPr defaultRowHeight="15" x14ac:dyDescent="0.25"/>
  <cols>
    <col min="3" max="3" width="19.5703125" bestFit="1" customWidth="1"/>
  </cols>
  <sheetData>
    <row r="1" spans="1:28" ht="23.25" x14ac:dyDescent="0.35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23.25" x14ac:dyDescent="0.3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5.75" x14ac:dyDescent="0.25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5.75" thickBot="1" x14ac:dyDescent="0.3">
      <c r="A4" s="10" t="s">
        <v>14</v>
      </c>
      <c r="B4" s="7"/>
      <c r="C4" s="8"/>
      <c r="D4" s="2"/>
      <c r="E4" s="2"/>
      <c r="F4" s="3"/>
      <c r="G4" s="4"/>
      <c r="H4" s="4"/>
      <c r="I4" s="1"/>
      <c r="J4" s="1"/>
      <c r="K4" s="1"/>
      <c r="L4" s="1"/>
      <c r="M4" s="1"/>
      <c r="N4" s="1"/>
      <c r="O4" s="4"/>
      <c r="P4" s="1"/>
      <c r="Q4" s="1"/>
      <c r="R4" s="4"/>
      <c r="S4" s="1"/>
      <c r="T4" s="1"/>
      <c r="U4" s="4"/>
      <c r="V4" s="1"/>
      <c r="W4" s="1"/>
      <c r="X4" s="2"/>
      <c r="Y4" s="2"/>
    </row>
    <row r="5" spans="1:28" x14ac:dyDescent="0.25">
      <c r="A5" s="29"/>
      <c r="B5" s="30" t="s">
        <v>13</v>
      </c>
      <c r="C5" s="31"/>
      <c r="D5" s="11" t="s">
        <v>12</v>
      </c>
      <c r="E5" s="5" t="s">
        <v>0</v>
      </c>
      <c r="F5" s="62" t="s">
        <v>1</v>
      </c>
      <c r="G5" s="63"/>
      <c r="H5" s="63"/>
      <c r="I5" s="64"/>
      <c r="J5" s="62" t="s">
        <v>26</v>
      </c>
      <c r="K5" s="63"/>
      <c r="L5" s="63"/>
      <c r="M5" s="64"/>
      <c r="N5" s="62" t="s">
        <v>27</v>
      </c>
      <c r="O5" s="63"/>
      <c r="P5" s="63"/>
      <c r="Q5" s="64"/>
      <c r="R5" s="62" t="s">
        <v>23</v>
      </c>
      <c r="S5" s="63"/>
      <c r="T5" s="63"/>
      <c r="U5" s="64"/>
      <c r="V5" s="62" t="s">
        <v>24</v>
      </c>
      <c r="W5" s="63"/>
      <c r="X5" s="63"/>
      <c r="Y5" s="64"/>
      <c r="Z5" s="6" t="s">
        <v>2</v>
      </c>
      <c r="AA5" s="11" t="s">
        <v>10</v>
      </c>
      <c r="AB5" s="65" t="s">
        <v>9</v>
      </c>
    </row>
    <row r="6" spans="1:28" ht="15.75" thickBot="1" x14ac:dyDescent="0.3">
      <c r="A6" s="32" t="s">
        <v>3</v>
      </c>
      <c r="B6" s="33" t="s">
        <v>6</v>
      </c>
      <c r="C6" s="34" t="s">
        <v>4</v>
      </c>
      <c r="D6" s="20" t="s">
        <v>5</v>
      </c>
      <c r="E6" s="27" t="s">
        <v>6</v>
      </c>
      <c r="F6" s="21" t="s">
        <v>0</v>
      </c>
      <c r="G6" s="22" t="s">
        <v>7</v>
      </c>
      <c r="H6" s="43" t="s">
        <v>28</v>
      </c>
      <c r="I6" s="23" t="s">
        <v>8</v>
      </c>
      <c r="J6" s="21" t="s">
        <v>0</v>
      </c>
      <c r="K6" s="22" t="s">
        <v>7</v>
      </c>
      <c r="L6" s="43" t="s">
        <v>25</v>
      </c>
      <c r="M6" s="23" t="s">
        <v>8</v>
      </c>
      <c r="N6" s="21" t="s">
        <v>0</v>
      </c>
      <c r="O6" s="22" t="s">
        <v>7</v>
      </c>
      <c r="P6" s="43" t="s">
        <v>29</v>
      </c>
      <c r="Q6" s="23" t="s">
        <v>8</v>
      </c>
      <c r="R6" s="21" t="s">
        <v>0</v>
      </c>
      <c r="S6" s="22" t="s">
        <v>7</v>
      </c>
      <c r="T6" s="43" t="s">
        <v>30</v>
      </c>
      <c r="U6" s="23" t="s">
        <v>8</v>
      </c>
      <c r="V6" s="21" t="s">
        <v>0</v>
      </c>
      <c r="W6" s="22" t="s">
        <v>7</v>
      </c>
      <c r="X6" s="43" t="s">
        <v>30</v>
      </c>
      <c r="Y6" s="23" t="s">
        <v>8</v>
      </c>
      <c r="Z6" s="28" t="s">
        <v>8</v>
      </c>
      <c r="AA6" s="22" t="s">
        <v>11</v>
      </c>
      <c r="AB6" s="66"/>
    </row>
    <row r="7" spans="1:28" x14ac:dyDescent="0.25">
      <c r="A7" s="41">
        <v>111</v>
      </c>
      <c r="B7" s="36">
        <v>1</v>
      </c>
      <c r="C7" s="42" t="s">
        <v>44</v>
      </c>
      <c r="D7" s="24" t="s">
        <v>56</v>
      </c>
      <c r="E7" s="26">
        <v>17</v>
      </c>
      <c r="F7" s="16">
        <v>0.39305555555555555</v>
      </c>
      <c r="G7" s="17">
        <v>0.42562499999999998</v>
      </c>
      <c r="H7" s="44">
        <v>3.472222222222222E-3</v>
      </c>
      <c r="I7" s="18">
        <v>2.9097222222222205E-2</v>
      </c>
      <c r="J7" s="16">
        <v>0.42562499999999998</v>
      </c>
      <c r="K7" s="17">
        <v>0.4574537037037037</v>
      </c>
      <c r="L7" s="44">
        <v>3.472222222222222E-3</v>
      </c>
      <c r="M7" s="18">
        <v>2.8356481481481496E-2</v>
      </c>
      <c r="N7" s="16">
        <v>0.4574537037037037</v>
      </c>
      <c r="O7" s="17">
        <v>0.4993055555555555</v>
      </c>
      <c r="P7" s="44">
        <v>3.472222222222222E-3</v>
      </c>
      <c r="Q7" s="18">
        <v>3.8379629629629583E-2</v>
      </c>
      <c r="R7" s="16">
        <v>0.4993055555555555</v>
      </c>
      <c r="S7" s="17">
        <v>0.54150462962962964</v>
      </c>
      <c r="T7" s="44">
        <v>3.472222222222222E-3</v>
      </c>
      <c r="U7" s="18">
        <v>3.8726851851851915E-2</v>
      </c>
      <c r="V7" s="16">
        <v>0.54150462962962964</v>
      </c>
      <c r="W7" s="17">
        <v>0.58046296296296296</v>
      </c>
      <c r="X7" s="44">
        <v>3.472222222222222E-3</v>
      </c>
      <c r="Y7" s="18">
        <v>3.5486111111111093E-2</v>
      </c>
      <c r="Z7" s="19">
        <v>0.17004629629629631</v>
      </c>
      <c r="AA7" s="13"/>
      <c r="AB7" s="12">
        <v>0.17004629629629631</v>
      </c>
    </row>
    <row r="8" spans="1:28" s="55" customFormat="1" x14ac:dyDescent="0.25">
      <c r="A8" s="46">
        <v>32</v>
      </c>
      <c r="B8" s="61">
        <v>2</v>
      </c>
      <c r="C8" s="47" t="s">
        <v>35</v>
      </c>
      <c r="D8" s="48" t="s">
        <v>22</v>
      </c>
      <c r="E8" s="26">
        <v>6</v>
      </c>
      <c r="F8" s="49">
        <v>0.38750000000000001</v>
      </c>
      <c r="G8" s="45">
        <v>0.42006944444444444</v>
      </c>
      <c r="H8" s="50">
        <v>3.472222222222222E-3</v>
      </c>
      <c r="I8" s="51">
        <f>(G8-F8)-H8</f>
        <v>2.9097222222222205E-2</v>
      </c>
      <c r="J8" s="49">
        <f>G8</f>
        <v>0.42006944444444444</v>
      </c>
      <c r="K8" s="45">
        <v>0.45480324074074074</v>
      </c>
      <c r="L8" s="50">
        <v>3.472222222222222E-3</v>
      </c>
      <c r="M8" s="51">
        <f>(K8-J8)-L8</f>
        <v>3.1261574074074081E-2</v>
      </c>
      <c r="N8" s="49">
        <f>K8</f>
        <v>0.45480324074074074</v>
      </c>
      <c r="O8" s="45">
        <v>0.49619212962962966</v>
      </c>
      <c r="P8" s="50">
        <v>3.472222222222222E-3</v>
      </c>
      <c r="Q8" s="51">
        <f>(O8-N8)-P8</f>
        <v>3.7916666666666696E-2</v>
      </c>
      <c r="R8" s="49">
        <f>O8</f>
        <v>0.49619212962962966</v>
      </c>
      <c r="S8" s="45">
        <v>0.53525462962962966</v>
      </c>
      <c r="T8" s="50">
        <v>3.472222222222222E-3</v>
      </c>
      <c r="U8" s="51">
        <f>(S8-R8)-T8</f>
        <v>3.5590277777777776E-2</v>
      </c>
      <c r="V8" s="49">
        <f>S8</f>
        <v>0.53525462962962966</v>
      </c>
      <c r="W8" s="45">
        <v>0.57633101851851853</v>
      </c>
      <c r="X8" s="50">
        <v>3.472222222222222E-3</v>
      </c>
      <c r="Y8" s="51">
        <f>(W8-V8)-X8</f>
        <v>3.7604166666666647E-2</v>
      </c>
      <c r="Z8" s="52">
        <f>Y8+U8+Q8+M8+I8</f>
        <v>0.17146990740740742</v>
      </c>
      <c r="AA8" s="53"/>
      <c r="AB8" s="54">
        <f>Z8+AA8</f>
        <v>0.17146990740740742</v>
      </c>
    </row>
    <row r="9" spans="1:28" x14ac:dyDescent="0.25">
      <c r="A9" s="41">
        <v>22</v>
      </c>
      <c r="B9" s="36">
        <v>3</v>
      </c>
      <c r="C9" s="42" t="s">
        <v>46</v>
      </c>
      <c r="D9" s="24" t="s">
        <v>56</v>
      </c>
      <c r="E9" s="26">
        <v>19</v>
      </c>
      <c r="F9" s="16">
        <v>0.39374999999999999</v>
      </c>
      <c r="G9" s="17">
        <v>0.42791666666666667</v>
      </c>
      <c r="H9" s="44">
        <v>3.472222222222222E-3</v>
      </c>
      <c r="I9" s="18">
        <v>3.0694444444444455E-2</v>
      </c>
      <c r="J9" s="16">
        <v>0.42791666666666667</v>
      </c>
      <c r="K9" s="17">
        <v>0.46158564814814818</v>
      </c>
      <c r="L9" s="44">
        <v>3.472222222222222E-3</v>
      </c>
      <c r="M9" s="18">
        <v>3.0196759259259284E-2</v>
      </c>
      <c r="N9" s="16">
        <v>0.46158564814814818</v>
      </c>
      <c r="O9" s="17">
        <v>0.50289351851851849</v>
      </c>
      <c r="P9" s="44">
        <v>3.472222222222222E-3</v>
      </c>
      <c r="Q9" s="18">
        <v>3.7835648148148091E-2</v>
      </c>
      <c r="R9" s="16">
        <v>0.50289351851851849</v>
      </c>
      <c r="S9" s="17">
        <v>0.54350694444444447</v>
      </c>
      <c r="T9" s="44">
        <v>3.472222222222222E-3</v>
      </c>
      <c r="U9" s="18">
        <v>3.714120370370376E-2</v>
      </c>
      <c r="V9" s="16">
        <v>0.54350694444444447</v>
      </c>
      <c r="W9" s="17">
        <v>0.58263888888888882</v>
      </c>
      <c r="X9" s="44">
        <v>3.472222222222222E-3</v>
      </c>
      <c r="Y9" s="18">
        <v>3.5659722222222121E-2</v>
      </c>
      <c r="Z9" s="19">
        <v>0.17152777777777772</v>
      </c>
      <c r="AA9" s="13"/>
      <c r="AB9" s="12">
        <v>0.17152777777777772</v>
      </c>
    </row>
    <row r="10" spans="1:28" x14ac:dyDescent="0.25">
      <c r="A10" s="38">
        <v>240</v>
      </c>
      <c r="B10" s="39">
        <v>4</v>
      </c>
      <c r="C10" s="40" t="s">
        <v>36</v>
      </c>
      <c r="D10" s="25" t="s">
        <v>22</v>
      </c>
      <c r="E10" s="15">
        <v>7</v>
      </c>
      <c r="F10" s="16">
        <v>0.38819444444444445</v>
      </c>
      <c r="G10" s="17">
        <v>0.42016203703703708</v>
      </c>
      <c r="H10" s="44">
        <v>3.472222222222222E-3</v>
      </c>
      <c r="I10" s="18">
        <v>2.8495370370370407E-2</v>
      </c>
      <c r="J10" s="16">
        <v>0.42016203703703708</v>
      </c>
      <c r="K10" s="17">
        <v>0.45321759259259259</v>
      </c>
      <c r="L10" s="44">
        <v>3.472222222222222E-3</v>
      </c>
      <c r="M10" s="18">
        <v>2.9583333333333281E-2</v>
      </c>
      <c r="N10" s="16">
        <v>0.45321759259259259</v>
      </c>
      <c r="O10" s="17">
        <v>0.49541666666666667</v>
      </c>
      <c r="P10" s="44">
        <v>3.472222222222222E-3</v>
      </c>
      <c r="Q10" s="18">
        <v>3.872685185185186E-2</v>
      </c>
      <c r="R10" s="16">
        <v>0.49541666666666667</v>
      </c>
      <c r="S10" s="17">
        <v>0.53375000000000006</v>
      </c>
      <c r="T10" s="44">
        <v>3.472222222222222E-3</v>
      </c>
      <c r="U10" s="18">
        <v>3.4861111111111162E-2</v>
      </c>
      <c r="V10" s="16">
        <v>0.53375000000000006</v>
      </c>
      <c r="W10" s="17">
        <v>0.5779629629629629</v>
      </c>
      <c r="X10" s="44">
        <v>3.472222222222222E-3</v>
      </c>
      <c r="Y10" s="18">
        <v>4.0740740740740619E-2</v>
      </c>
      <c r="Z10" s="19">
        <v>0.17240740740740734</v>
      </c>
      <c r="AA10" s="13"/>
      <c r="AB10" s="12">
        <v>0.17240740740740734</v>
      </c>
    </row>
    <row r="11" spans="1:28" ht="14.45" customHeight="1" x14ac:dyDescent="0.25">
      <c r="A11" s="38">
        <v>247</v>
      </c>
      <c r="B11" s="39">
        <v>5</v>
      </c>
      <c r="C11" s="40" t="s">
        <v>38</v>
      </c>
      <c r="D11" s="25" t="s">
        <v>22</v>
      </c>
      <c r="E11" s="15">
        <v>9</v>
      </c>
      <c r="F11" s="16">
        <v>0.38958333333333334</v>
      </c>
      <c r="G11" s="17">
        <v>0.42269675925925926</v>
      </c>
      <c r="H11" s="44">
        <v>3.472222222222222E-3</v>
      </c>
      <c r="I11" s="18">
        <v>2.9641203703703697E-2</v>
      </c>
      <c r="J11" s="16">
        <v>0.42269675925925926</v>
      </c>
      <c r="K11" s="17">
        <v>0.45462962962962966</v>
      </c>
      <c r="L11" s="44">
        <v>3.472222222222222E-3</v>
      </c>
      <c r="M11" s="18">
        <v>2.8460648148148179E-2</v>
      </c>
      <c r="N11" s="16">
        <v>0.45462962962962966</v>
      </c>
      <c r="O11" s="17">
        <v>0.4955092592592592</v>
      </c>
      <c r="P11" s="44">
        <v>3.472222222222222E-3</v>
      </c>
      <c r="Q11" s="18">
        <v>3.740740740740732E-2</v>
      </c>
      <c r="R11" s="16">
        <v>0.4955092592592592</v>
      </c>
      <c r="S11" s="17">
        <v>0.53784722222222225</v>
      </c>
      <c r="T11" s="44">
        <v>3.472222222222222E-3</v>
      </c>
      <c r="U11" s="18">
        <v>3.8865740740740826E-2</v>
      </c>
      <c r="V11" s="16">
        <v>0.53784722222222225</v>
      </c>
      <c r="W11" s="17">
        <v>0.58236111111111111</v>
      </c>
      <c r="X11" s="44">
        <v>3.472222222222222E-3</v>
      </c>
      <c r="Y11" s="18">
        <v>4.1041666666666629E-2</v>
      </c>
      <c r="Z11" s="19">
        <v>0.17541666666666667</v>
      </c>
      <c r="AA11" s="13"/>
      <c r="AB11" s="12">
        <v>0.17541666666666667</v>
      </c>
    </row>
    <row r="12" spans="1:28" s="55" customFormat="1" x14ac:dyDescent="0.25">
      <c r="A12" s="46">
        <v>900</v>
      </c>
      <c r="B12" s="36">
        <v>6</v>
      </c>
      <c r="C12" s="47" t="s">
        <v>19</v>
      </c>
      <c r="D12" s="48" t="s">
        <v>22</v>
      </c>
      <c r="E12" s="26">
        <v>15</v>
      </c>
      <c r="F12" s="49">
        <v>0.3923611111111111</v>
      </c>
      <c r="G12" s="45">
        <v>0.42753472222222227</v>
      </c>
      <c r="H12" s="50">
        <v>3.472222222222222E-3</v>
      </c>
      <c r="I12" s="51">
        <f>(G12-F12)-H12</f>
        <v>3.1701388888888946E-2</v>
      </c>
      <c r="J12" s="49">
        <f>G12</f>
        <v>0.42753472222222227</v>
      </c>
      <c r="K12" s="45">
        <v>0.45802083333333332</v>
      </c>
      <c r="L12" s="50">
        <v>3.472222222222222E-3</v>
      </c>
      <c r="M12" s="51">
        <f>(K12-J12)-L12</f>
        <v>2.7013888888888823E-2</v>
      </c>
      <c r="N12" s="49">
        <f>K12</f>
        <v>0.45802083333333332</v>
      </c>
      <c r="O12" s="45">
        <v>0.51120370370370372</v>
      </c>
      <c r="P12" s="50">
        <v>3.472222222222222E-3</v>
      </c>
      <c r="Q12" s="51">
        <f>(O12-N12)-P12</f>
        <v>4.971064814814817E-2</v>
      </c>
      <c r="R12" s="49">
        <f>O12</f>
        <v>0.51120370370370372</v>
      </c>
      <c r="S12" s="45">
        <v>0.54929398148148145</v>
      </c>
      <c r="T12" s="50">
        <v>3.472222222222222E-3</v>
      </c>
      <c r="U12" s="51">
        <f>(S12-R12)-T12</f>
        <v>3.4618055555555513E-2</v>
      </c>
      <c r="V12" s="49">
        <f>S12</f>
        <v>0.54929398148148145</v>
      </c>
      <c r="W12" s="45">
        <v>0.67766203703703709</v>
      </c>
      <c r="X12" s="50">
        <v>3.472222222222222E-3</v>
      </c>
      <c r="Y12" s="51">
        <f>(W12-V12)-X12</f>
        <v>0.12489583333333341</v>
      </c>
      <c r="Z12" s="52">
        <f>Y12+U12+Q12+M12+I12</f>
        <v>0.26793981481481488</v>
      </c>
      <c r="AA12" s="53"/>
      <c r="AB12" s="54">
        <f>Z12+AA12</f>
        <v>0.26793981481481488</v>
      </c>
    </row>
    <row r="13" spans="1:28" s="55" customFormat="1" x14ac:dyDescent="0.25">
      <c r="A13" s="46">
        <v>747</v>
      </c>
      <c r="B13" s="36">
        <v>7</v>
      </c>
      <c r="C13" s="47" t="s">
        <v>40</v>
      </c>
      <c r="D13" s="48" t="s">
        <v>22</v>
      </c>
      <c r="E13" s="15">
        <v>11</v>
      </c>
      <c r="F13" s="49">
        <v>0.39097222222222222</v>
      </c>
      <c r="G13" s="45">
        <v>0.43396990740740743</v>
      </c>
      <c r="H13" s="50">
        <v>3.472222222222222E-3</v>
      </c>
      <c r="I13" s="51">
        <f t="shared" ref="I13" si="0">(G13-F13)-H13</f>
        <v>3.9525462962962984E-2</v>
      </c>
      <c r="J13" s="49">
        <f t="shared" ref="J13" si="1">G13</f>
        <v>0.43396990740740743</v>
      </c>
      <c r="K13" s="45">
        <v>0.47175925925925927</v>
      </c>
      <c r="L13" s="50">
        <v>3.472222222222222E-3</v>
      </c>
      <c r="M13" s="51">
        <f t="shared" ref="M13" si="2">(K13-J13)-L13</f>
        <v>3.4317129629629614E-2</v>
      </c>
      <c r="N13" s="49">
        <f t="shared" ref="N13" si="3">K13</f>
        <v>0.47175925925925927</v>
      </c>
      <c r="O13" s="45">
        <v>0.54334490740740737</v>
      </c>
      <c r="P13" s="50">
        <v>3.472222222222222E-3</v>
      </c>
      <c r="Q13" s="51">
        <f t="shared" ref="Q13" si="4">(O13-N13)-P13</f>
        <v>6.8113425925925883E-2</v>
      </c>
      <c r="R13" s="49">
        <f t="shared" ref="R13" si="5">O13</f>
        <v>0.54334490740740737</v>
      </c>
      <c r="S13" s="45">
        <v>0.60244212962962962</v>
      </c>
      <c r="T13" s="50">
        <v>3.472222222222222E-3</v>
      </c>
      <c r="U13" s="51">
        <f t="shared" ref="U13" si="6">(S13-R13)-T13</f>
        <v>5.5625000000000022E-2</v>
      </c>
      <c r="V13" s="49">
        <f t="shared" ref="V13" si="7">S13</f>
        <v>0.60244212962962962</v>
      </c>
      <c r="W13" s="45">
        <v>0.67708333333333337</v>
      </c>
      <c r="X13" s="50">
        <v>3.472222222222222E-3</v>
      </c>
      <c r="Y13" s="51">
        <f t="shared" ref="Y13" si="8">(W13-V13)-X13</f>
        <v>7.1168981481481527E-2</v>
      </c>
      <c r="Z13" s="52">
        <f t="shared" ref="Z13" si="9">Y13+U13+Q13+M13+I13</f>
        <v>0.26875000000000004</v>
      </c>
      <c r="AA13" s="53"/>
      <c r="AB13" s="54">
        <f t="shared" ref="AB13" si="10">Z13+AA13</f>
        <v>0.26875000000000004</v>
      </c>
    </row>
    <row r="15" spans="1:28" ht="23.25" x14ac:dyDescent="0.35">
      <c r="A15" s="67" t="s">
        <v>64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23.25" x14ac:dyDescent="0.35">
      <c r="A16" s="67" t="s">
        <v>62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9" ht="15.75" x14ac:dyDescent="0.25">
      <c r="A17" s="68" t="s">
        <v>61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9" ht="15.75" thickBot="1" x14ac:dyDescent="0.3">
      <c r="A18" s="10" t="s">
        <v>14</v>
      </c>
      <c r="B18" s="7"/>
      <c r="C18" s="8"/>
      <c r="D18" s="2"/>
      <c r="E18" s="2"/>
      <c r="F18" s="3"/>
      <c r="G18" s="4"/>
      <c r="H18" s="4"/>
      <c r="I18" s="1"/>
      <c r="J18" s="1"/>
      <c r="K18" s="1"/>
      <c r="L18" s="1"/>
      <c r="M18" s="1"/>
      <c r="N18" s="1"/>
      <c r="O18" s="4"/>
      <c r="P18" s="1"/>
      <c r="Q18" s="1"/>
      <c r="R18" s="4"/>
      <c r="S18" s="1"/>
      <c r="T18" s="1"/>
      <c r="U18" s="4"/>
      <c r="V18" s="1"/>
      <c r="W18" s="1"/>
      <c r="X18" s="2"/>
      <c r="Y18" s="2"/>
    </row>
    <row r="19" spans="1:29" x14ac:dyDescent="0.25">
      <c r="A19" s="29"/>
      <c r="B19" s="30" t="s">
        <v>13</v>
      </c>
      <c r="C19" s="31"/>
      <c r="D19" s="11" t="s">
        <v>12</v>
      </c>
      <c r="E19" s="5" t="s">
        <v>0</v>
      </c>
      <c r="F19" s="62" t="s">
        <v>1</v>
      </c>
      <c r="G19" s="63"/>
      <c r="H19" s="63"/>
      <c r="I19" s="64"/>
      <c r="J19" s="62" t="s">
        <v>26</v>
      </c>
      <c r="K19" s="63"/>
      <c r="L19" s="63"/>
      <c r="M19" s="64"/>
      <c r="N19" s="62" t="s">
        <v>27</v>
      </c>
      <c r="O19" s="63"/>
      <c r="P19" s="63"/>
      <c r="Q19" s="64"/>
      <c r="R19" s="62" t="s">
        <v>23</v>
      </c>
      <c r="S19" s="63"/>
      <c r="T19" s="63"/>
      <c r="U19" s="64"/>
      <c r="V19" s="62" t="s">
        <v>24</v>
      </c>
      <c r="W19" s="63"/>
      <c r="X19" s="63"/>
      <c r="Y19" s="64"/>
      <c r="Z19" s="6" t="s">
        <v>2</v>
      </c>
      <c r="AA19" s="11" t="s">
        <v>10</v>
      </c>
      <c r="AB19" s="65" t="s">
        <v>9</v>
      </c>
    </row>
    <row r="20" spans="1:29" ht="15.75" thickBot="1" x14ac:dyDescent="0.3">
      <c r="A20" s="32" t="s">
        <v>3</v>
      </c>
      <c r="B20" s="33" t="s">
        <v>6</v>
      </c>
      <c r="C20" s="34" t="s">
        <v>4</v>
      </c>
      <c r="D20" s="20" t="s">
        <v>5</v>
      </c>
      <c r="E20" s="27" t="s">
        <v>6</v>
      </c>
      <c r="F20" s="21" t="s">
        <v>0</v>
      </c>
      <c r="G20" s="22" t="s">
        <v>7</v>
      </c>
      <c r="H20" s="43" t="s">
        <v>28</v>
      </c>
      <c r="I20" s="23" t="s">
        <v>8</v>
      </c>
      <c r="J20" s="21" t="s">
        <v>0</v>
      </c>
      <c r="K20" s="22" t="s">
        <v>7</v>
      </c>
      <c r="L20" s="43" t="s">
        <v>25</v>
      </c>
      <c r="M20" s="23" t="s">
        <v>8</v>
      </c>
      <c r="N20" s="21" t="s">
        <v>0</v>
      </c>
      <c r="O20" s="22" t="s">
        <v>7</v>
      </c>
      <c r="P20" s="43" t="s">
        <v>29</v>
      </c>
      <c r="Q20" s="23" t="s">
        <v>8</v>
      </c>
      <c r="R20" s="21" t="s">
        <v>0</v>
      </c>
      <c r="S20" s="22" t="s">
        <v>7</v>
      </c>
      <c r="T20" s="43" t="s">
        <v>30</v>
      </c>
      <c r="U20" s="23" t="s">
        <v>8</v>
      </c>
      <c r="V20" s="21" t="s">
        <v>0</v>
      </c>
      <c r="W20" s="22" t="s">
        <v>7</v>
      </c>
      <c r="X20" s="43" t="s">
        <v>30</v>
      </c>
      <c r="Y20" s="23" t="s">
        <v>8</v>
      </c>
      <c r="Z20" s="28" t="s">
        <v>8</v>
      </c>
      <c r="AA20" s="22" t="s">
        <v>11</v>
      </c>
      <c r="AB20" s="66"/>
    </row>
    <row r="21" spans="1:29" x14ac:dyDescent="0.25">
      <c r="A21" s="35">
        <v>26</v>
      </c>
      <c r="B21" s="36">
        <v>1</v>
      </c>
      <c r="C21" s="37" t="s">
        <v>39</v>
      </c>
      <c r="D21" s="14" t="s">
        <v>21</v>
      </c>
      <c r="E21" s="15">
        <v>10</v>
      </c>
      <c r="F21" s="16">
        <v>0.39027777777777778</v>
      </c>
      <c r="G21" s="17">
        <v>0.42137731481481483</v>
      </c>
      <c r="H21" s="44">
        <v>3.472222222222222E-3</v>
      </c>
      <c r="I21" s="18">
        <v>2.7627314814814827E-2</v>
      </c>
      <c r="J21" s="16">
        <v>0.42137731481481483</v>
      </c>
      <c r="K21" s="17">
        <v>0.44966435185185188</v>
      </c>
      <c r="L21" s="44">
        <v>3.472222222222222E-3</v>
      </c>
      <c r="M21" s="18">
        <v>2.4814814814814831E-2</v>
      </c>
      <c r="N21" s="16">
        <v>0.44966435185185188</v>
      </c>
      <c r="O21" s="17">
        <v>0.4876967592592592</v>
      </c>
      <c r="P21" s="44">
        <v>3.472222222222222E-3</v>
      </c>
      <c r="Q21" s="18">
        <v>3.4560185185185097E-2</v>
      </c>
      <c r="R21" s="16">
        <v>0.4876967592592592</v>
      </c>
      <c r="S21" s="17">
        <v>0.52581018518518519</v>
      </c>
      <c r="T21" s="44">
        <v>3.472222222222222E-3</v>
      </c>
      <c r="U21" s="18">
        <v>3.4641203703703757E-2</v>
      </c>
      <c r="V21" s="16">
        <v>0.52581018518518519</v>
      </c>
      <c r="W21" s="17">
        <v>0.56473379629629628</v>
      </c>
      <c r="X21" s="44">
        <v>3.472222222222222E-3</v>
      </c>
      <c r="Y21" s="18">
        <v>3.5451388888888866E-2</v>
      </c>
      <c r="Z21" s="19">
        <v>0.15709490740740739</v>
      </c>
      <c r="AA21" s="13"/>
      <c r="AB21" s="12">
        <v>0.15709490740740739</v>
      </c>
    </row>
    <row r="22" spans="1:29" x14ac:dyDescent="0.25">
      <c r="A22" s="38">
        <v>51</v>
      </c>
      <c r="B22" s="39">
        <v>2</v>
      </c>
      <c r="C22" s="40" t="s">
        <v>37</v>
      </c>
      <c r="D22" s="25" t="s">
        <v>21</v>
      </c>
      <c r="E22" s="15">
        <v>8</v>
      </c>
      <c r="F22" s="16">
        <v>0.3888888888888889</v>
      </c>
      <c r="G22" s="17">
        <v>0.41886574074074073</v>
      </c>
      <c r="H22" s="44">
        <v>3.472222222222222E-3</v>
      </c>
      <c r="I22" s="18">
        <v>2.6504629629629614E-2</v>
      </c>
      <c r="J22" s="16">
        <v>0.41886574074074073</v>
      </c>
      <c r="K22" s="17">
        <v>0.44831018518518517</v>
      </c>
      <c r="L22" s="44">
        <v>3.472222222222222E-3</v>
      </c>
      <c r="M22" s="18">
        <v>2.5972222222222216E-2</v>
      </c>
      <c r="N22" s="16">
        <v>0.44831018518518517</v>
      </c>
      <c r="O22" s="17">
        <v>0.48674768518518513</v>
      </c>
      <c r="P22" s="44">
        <v>3.472222222222222E-3</v>
      </c>
      <c r="Q22" s="18">
        <v>3.4965277777777734E-2</v>
      </c>
      <c r="R22" s="16">
        <v>0.48674768518518513</v>
      </c>
      <c r="S22" s="17">
        <v>0.52668981481481481</v>
      </c>
      <c r="T22" s="44">
        <v>3.472222222222222E-3</v>
      </c>
      <c r="U22" s="18">
        <v>3.6469907407407451E-2</v>
      </c>
      <c r="V22" s="16">
        <v>0.52668981481481481</v>
      </c>
      <c r="W22" s="17">
        <v>0.57054398148148155</v>
      </c>
      <c r="X22" s="44">
        <v>3.472222222222222E-3</v>
      </c>
      <c r="Y22" s="18">
        <v>4.0381944444444526E-2</v>
      </c>
      <c r="Z22" s="19">
        <v>0.16429398148148155</v>
      </c>
      <c r="AA22" s="13"/>
      <c r="AB22" s="12">
        <v>0.16429398148148155</v>
      </c>
    </row>
    <row r="23" spans="1:29" s="55" customFormat="1" x14ac:dyDescent="0.25">
      <c r="A23" s="46">
        <v>21</v>
      </c>
      <c r="B23" s="36">
        <v>3</v>
      </c>
      <c r="C23" s="47" t="s">
        <v>48</v>
      </c>
      <c r="D23" s="48" t="s">
        <v>57</v>
      </c>
      <c r="E23" s="26">
        <v>21</v>
      </c>
      <c r="F23" s="49">
        <v>0.39444444444444443</v>
      </c>
      <c r="G23" s="45">
        <v>0.43539351851851849</v>
      </c>
      <c r="H23" s="50">
        <v>3.472222222222222E-3</v>
      </c>
      <c r="I23" s="51">
        <f>(G23-F23)-H23</f>
        <v>3.7476851851851831E-2</v>
      </c>
      <c r="J23" s="49">
        <f>G23</f>
        <v>0.43539351851851849</v>
      </c>
      <c r="K23" s="45">
        <v>0.47770833333333335</v>
      </c>
      <c r="L23" s="50">
        <v>3.472222222222222E-3</v>
      </c>
      <c r="M23" s="51">
        <f>(K23-J23)-L23</f>
        <v>3.8842592592592637E-2</v>
      </c>
      <c r="N23" s="49">
        <f>K23</f>
        <v>0.47770833333333335</v>
      </c>
      <c r="O23" s="45">
        <v>0.53165509259259258</v>
      </c>
      <c r="P23" s="50">
        <v>3.472222222222222E-3</v>
      </c>
      <c r="Q23" s="51">
        <f>(O23-N23)-P23</f>
        <v>5.0474537037037012E-2</v>
      </c>
      <c r="R23" s="49">
        <f>O23</f>
        <v>0.53165509259259258</v>
      </c>
      <c r="S23" s="45">
        <v>0.5863194444444445</v>
      </c>
      <c r="T23" s="50">
        <v>3.472222222222222E-3</v>
      </c>
      <c r="U23" s="51">
        <f>(S23-R23)-T23</f>
        <v>5.1192129629629698E-2</v>
      </c>
      <c r="V23" s="49">
        <f>S23</f>
        <v>0.5863194444444445</v>
      </c>
      <c r="W23" s="45">
        <v>0.64282407407407405</v>
      </c>
      <c r="X23" s="50">
        <v>3.472222222222222E-3</v>
      </c>
      <c r="Y23" s="18">
        <f>(W23-V23)-X23</f>
        <v>5.303240740740732E-2</v>
      </c>
      <c r="Z23" s="52">
        <f>Y23+U23+Q23+M23+I23</f>
        <v>0.23101851851851851</v>
      </c>
      <c r="AA23" s="53"/>
      <c r="AB23" s="54">
        <f>Z23+AA23</f>
        <v>0.23101851851851851</v>
      </c>
    </row>
    <row r="24" spans="1:29" x14ac:dyDescent="0.25">
      <c r="A24" s="41">
        <v>458</v>
      </c>
      <c r="B24" s="36">
        <v>4</v>
      </c>
      <c r="C24" s="42" t="s">
        <v>45</v>
      </c>
      <c r="D24" s="24" t="s">
        <v>58</v>
      </c>
      <c r="E24" s="26">
        <v>18</v>
      </c>
      <c r="F24" s="16">
        <v>0.39340277777777777</v>
      </c>
      <c r="G24" s="17">
        <v>0.43275462962962963</v>
      </c>
      <c r="H24" s="44">
        <v>3.472222222222222E-3</v>
      </c>
      <c r="I24" s="18">
        <v>3.5879629629629636E-2</v>
      </c>
      <c r="J24" s="16">
        <v>0.43275462962962963</v>
      </c>
      <c r="K24" s="17">
        <v>0.47577546296296297</v>
      </c>
      <c r="L24" s="44">
        <v>3.472222222222222E-3</v>
      </c>
      <c r="M24" s="18">
        <v>3.9548611111111118E-2</v>
      </c>
      <c r="N24" s="16">
        <v>0.47577546296296297</v>
      </c>
      <c r="O24" s="45">
        <v>0.55017361111111118</v>
      </c>
      <c r="P24" s="44">
        <v>3.472222222222222E-3</v>
      </c>
      <c r="Q24" s="18">
        <v>7.0925925925925989E-2</v>
      </c>
      <c r="R24" s="16">
        <v>0.55017361111111118</v>
      </c>
      <c r="S24" s="17"/>
      <c r="T24" s="44">
        <v>3.472222222222222E-3</v>
      </c>
      <c r="U24" s="18">
        <v>-0.55364583333333339</v>
      </c>
      <c r="V24" s="16">
        <v>0</v>
      </c>
      <c r="W24" s="17"/>
      <c r="X24" s="44">
        <v>3.472222222222222E-3</v>
      </c>
      <c r="Y24" s="18">
        <v>-3.472222222222222E-3</v>
      </c>
      <c r="Z24" s="19">
        <v>0.14635416666666673</v>
      </c>
      <c r="AA24" s="13"/>
      <c r="AB24" s="54">
        <f t="shared" ref="AB24:AB26" si="11">Z24+AA24</f>
        <v>0.14635416666666673</v>
      </c>
      <c r="AC24" t="s">
        <v>54</v>
      </c>
    </row>
    <row r="25" spans="1:29" x14ac:dyDescent="0.25">
      <c r="A25" s="38">
        <v>78</v>
      </c>
      <c r="B25" s="36">
        <v>5</v>
      </c>
      <c r="C25" s="40" t="s">
        <v>41</v>
      </c>
      <c r="D25" s="25" t="s">
        <v>58</v>
      </c>
      <c r="E25" s="15">
        <v>12</v>
      </c>
      <c r="F25" s="16">
        <v>0.3913194444444445</v>
      </c>
      <c r="G25" s="17">
        <v>0.43791666666666668</v>
      </c>
      <c r="H25" s="44">
        <v>3.472222222222222E-3</v>
      </c>
      <c r="I25" s="18">
        <v>4.3124999999999955E-2</v>
      </c>
      <c r="J25" s="16">
        <v>0.43791666666666668</v>
      </c>
      <c r="K25" s="17">
        <v>0.49303240740740745</v>
      </c>
      <c r="L25" s="44">
        <v>3.472222222222222E-3</v>
      </c>
      <c r="M25" s="18">
        <v>5.1643518518518547E-2</v>
      </c>
      <c r="N25" s="16">
        <v>0.49303240740740745</v>
      </c>
      <c r="O25" s="45">
        <v>0.56686342592592587</v>
      </c>
      <c r="P25" s="44">
        <v>3.472222222222222E-3</v>
      </c>
      <c r="Q25" s="18">
        <v>7.0358796296296197E-2</v>
      </c>
      <c r="R25" s="16">
        <v>0.56686342592592587</v>
      </c>
      <c r="S25" s="17"/>
      <c r="T25" s="44">
        <v>3.472222222222222E-3</v>
      </c>
      <c r="U25" s="18">
        <v>-0.57033564814814808</v>
      </c>
      <c r="V25" s="16">
        <v>0</v>
      </c>
      <c r="W25" s="17"/>
      <c r="X25" s="44">
        <v>3.472222222222222E-3</v>
      </c>
      <c r="Y25" s="18">
        <v>-3.472222222222222E-3</v>
      </c>
      <c r="Z25" s="19">
        <v>0.16512731481481469</v>
      </c>
      <c r="AA25" s="13"/>
      <c r="AB25" s="54">
        <f t="shared" si="11"/>
        <v>0.16512731481481469</v>
      </c>
      <c r="AC25" t="s">
        <v>54</v>
      </c>
    </row>
    <row r="26" spans="1:29" x14ac:dyDescent="0.25">
      <c r="A26" s="41">
        <v>37</v>
      </c>
      <c r="B26" s="36">
        <v>6</v>
      </c>
      <c r="C26" s="42" t="s">
        <v>43</v>
      </c>
      <c r="D26" s="24" t="s">
        <v>21</v>
      </c>
      <c r="E26" s="26">
        <v>16</v>
      </c>
      <c r="F26" s="16">
        <v>0.39270833333333338</v>
      </c>
      <c r="G26" s="17">
        <v>0.42238425925925926</v>
      </c>
      <c r="H26" s="44">
        <v>3.472222222222222E-3</v>
      </c>
      <c r="I26" s="18">
        <v>2.620370370370366E-2</v>
      </c>
      <c r="J26" s="16">
        <v>0.42238425925925926</v>
      </c>
      <c r="K26" s="17">
        <v>0.46484953703703707</v>
      </c>
      <c r="L26" s="44">
        <v>3.472222222222222E-3</v>
      </c>
      <c r="M26" s="18">
        <v>3.8993055555555586E-2</v>
      </c>
      <c r="N26" s="16">
        <v>0.46484953703703707</v>
      </c>
      <c r="O26" s="17">
        <v>0.57609953703703709</v>
      </c>
      <c r="P26" s="44">
        <v>3.472222222222222E-3</v>
      </c>
      <c r="Q26" s="18">
        <v>0.10777777777777779</v>
      </c>
      <c r="R26" s="16">
        <v>0.57609953703703709</v>
      </c>
      <c r="S26" s="17"/>
      <c r="T26" s="44">
        <v>3.472222222222222E-3</v>
      </c>
      <c r="U26" s="18">
        <v>-0.5795717592592593</v>
      </c>
      <c r="V26" s="16">
        <v>0</v>
      </c>
      <c r="W26" s="17"/>
      <c r="X26" s="44">
        <v>3.472222222222222E-3</v>
      </c>
      <c r="Y26" s="18">
        <v>-3.472222222222222E-3</v>
      </c>
      <c r="Z26" s="19">
        <v>0.17297453703703702</v>
      </c>
      <c r="AA26" s="13"/>
      <c r="AB26" s="54">
        <f t="shared" si="11"/>
        <v>0.17297453703703702</v>
      </c>
      <c r="AC26" t="s">
        <v>54</v>
      </c>
    </row>
    <row r="27" spans="1:29" x14ac:dyDescent="0.25">
      <c r="A27" s="41">
        <v>118</v>
      </c>
      <c r="B27" s="36">
        <v>7</v>
      </c>
      <c r="C27" s="42" t="s">
        <v>49</v>
      </c>
      <c r="D27" s="24" t="s">
        <v>57</v>
      </c>
      <c r="E27" s="26">
        <v>22</v>
      </c>
      <c r="F27" s="16">
        <v>0.39479166666666665</v>
      </c>
      <c r="G27" s="17">
        <v>0.44659722222222226</v>
      </c>
      <c r="H27" s="44">
        <v>3.472222222222222E-3</v>
      </c>
      <c r="I27" s="18">
        <v>4.8333333333333381E-2</v>
      </c>
      <c r="J27" s="16">
        <v>0.44659722222222226</v>
      </c>
      <c r="K27" s="17">
        <v>0.4991666666666667</v>
      </c>
      <c r="L27" s="44">
        <v>3.472222222222222E-3</v>
      </c>
      <c r="M27" s="18">
        <v>4.9097222222222223E-2</v>
      </c>
      <c r="N27" s="16">
        <v>0.4991666666666667</v>
      </c>
      <c r="O27" s="17">
        <v>0.59337962962962965</v>
      </c>
      <c r="P27" s="44">
        <v>3.472222222222222E-3</v>
      </c>
      <c r="Q27" s="18">
        <v>9.0740740740740719E-2</v>
      </c>
      <c r="R27" s="16">
        <v>0.59337962962962965</v>
      </c>
      <c r="S27" s="17"/>
      <c r="T27" s="44">
        <v>3.472222222222222E-3</v>
      </c>
      <c r="U27" s="18">
        <v>-0.59685185185185186</v>
      </c>
      <c r="V27" s="16">
        <v>0</v>
      </c>
      <c r="W27" s="17"/>
      <c r="X27" s="44">
        <v>3.472222222222222E-3</v>
      </c>
      <c r="Y27" s="18">
        <v>-3.472222222222222E-3</v>
      </c>
      <c r="Z27" s="19">
        <v>0.18817129629629631</v>
      </c>
      <c r="AA27" s="13"/>
      <c r="AB27" s="12">
        <v>0.18817129629629631</v>
      </c>
      <c r="AC27" t="s">
        <v>54</v>
      </c>
    </row>
    <row r="28" spans="1:29" x14ac:dyDescent="0.25">
      <c r="A28" s="41">
        <v>82</v>
      </c>
      <c r="B28" s="36">
        <v>8</v>
      </c>
      <c r="C28" s="42" t="s">
        <v>42</v>
      </c>
      <c r="D28" s="24" t="s">
        <v>21</v>
      </c>
      <c r="E28" s="26">
        <v>14</v>
      </c>
      <c r="F28" s="16">
        <v>0.39201388888888888</v>
      </c>
      <c r="G28" s="17">
        <v>0.43087962962962961</v>
      </c>
      <c r="H28" s="44">
        <v>3.472222222222222E-3</v>
      </c>
      <c r="I28" s="18">
        <v>3.5393518518518505E-2</v>
      </c>
      <c r="J28" s="16">
        <v>0.43087962962962961</v>
      </c>
      <c r="K28" s="45"/>
      <c r="L28" s="44">
        <v>3.472222222222222E-3</v>
      </c>
      <c r="M28" s="18">
        <v>-0.43435185185185182</v>
      </c>
      <c r="N28" s="16">
        <v>0</v>
      </c>
      <c r="O28" s="17"/>
      <c r="P28" s="44">
        <v>3.472222222222222E-3</v>
      </c>
      <c r="Q28" s="18">
        <v>-3.472222222222222E-3</v>
      </c>
      <c r="R28" s="16">
        <v>0</v>
      </c>
      <c r="S28" s="17"/>
      <c r="T28" s="44">
        <v>3.472222222222222E-3</v>
      </c>
      <c r="U28" s="18">
        <v>-3.472222222222222E-3</v>
      </c>
      <c r="V28" s="16">
        <v>0</v>
      </c>
      <c r="W28" s="17"/>
      <c r="X28" s="44">
        <v>3.472222222222222E-3</v>
      </c>
      <c r="Y28" s="18">
        <v>-3.472222222222222E-3</v>
      </c>
      <c r="Z28" s="19">
        <v>-0.40243055555555551</v>
      </c>
      <c r="AA28" s="13"/>
      <c r="AB28" s="12" t="s">
        <v>16</v>
      </c>
    </row>
    <row r="30" spans="1:29" ht="23.25" x14ac:dyDescent="0.35">
      <c r="A30" s="67" t="s">
        <v>64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9" ht="23.25" x14ac:dyDescent="0.35">
      <c r="A31" s="67" t="s">
        <v>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9" ht="15.75" x14ac:dyDescent="0.25">
      <c r="A32" s="68" t="s">
        <v>61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1:28" ht="15.75" thickBot="1" x14ac:dyDescent="0.3">
      <c r="A33" s="10" t="s">
        <v>14</v>
      </c>
      <c r="B33" s="7"/>
      <c r="C33" s="8"/>
      <c r="D33" s="2"/>
      <c r="E33" s="2"/>
      <c r="F33" s="3"/>
      <c r="G33" s="4"/>
      <c r="H33" s="4"/>
      <c r="I33" s="1"/>
      <c r="J33" s="1"/>
      <c r="K33" s="1"/>
      <c r="L33" s="1"/>
      <c r="M33" s="1"/>
      <c r="N33" s="1"/>
      <c r="O33" s="4"/>
      <c r="P33" s="1"/>
      <c r="Q33" s="1"/>
      <c r="R33" s="4"/>
      <c r="S33" s="1"/>
      <c r="T33" s="1"/>
      <c r="U33" s="4"/>
      <c r="V33" s="1"/>
      <c r="W33" s="1"/>
      <c r="X33" s="2"/>
      <c r="Y33" s="2"/>
    </row>
    <row r="34" spans="1:28" x14ac:dyDescent="0.25">
      <c r="A34" s="29"/>
      <c r="B34" s="30" t="s">
        <v>13</v>
      </c>
      <c r="C34" s="31"/>
      <c r="D34" s="11" t="s">
        <v>12</v>
      </c>
      <c r="E34" s="5" t="s">
        <v>0</v>
      </c>
      <c r="F34" s="62" t="s">
        <v>1</v>
      </c>
      <c r="G34" s="63"/>
      <c r="H34" s="63"/>
      <c r="I34" s="64"/>
      <c r="J34" s="62" t="s">
        <v>26</v>
      </c>
      <c r="K34" s="63"/>
      <c r="L34" s="63"/>
      <c r="M34" s="64"/>
      <c r="N34" s="62" t="s">
        <v>27</v>
      </c>
      <c r="O34" s="63"/>
      <c r="P34" s="63"/>
      <c r="Q34" s="64"/>
      <c r="R34" s="62" t="s">
        <v>23</v>
      </c>
      <c r="S34" s="63"/>
      <c r="T34" s="63"/>
      <c r="U34" s="64"/>
      <c r="V34" s="62" t="s">
        <v>24</v>
      </c>
      <c r="W34" s="63"/>
      <c r="X34" s="63"/>
      <c r="Y34" s="64"/>
      <c r="Z34" s="6" t="s">
        <v>2</v>
      </c>
      <c r="AA34" s="11" t="s">
        <v>10</v>
      </c>
      <c r="AB34" s="65" t="s">
        <v>9</v>
      </c>
    </row>
    <row r="35" spans="1:28" ht="15.75" thickBot="1" x14ac:dyDescent="0.3">
      <c r="A35" s="32" t="s">
        <v>3</v>
      </c>
      <c r="B35" s="33" t="s">
        <v>6</v>
      </c>
      <c r="C35" s="34" t="s">
        <v>4</v>
      </c>
      <c r="D35" s="20" t="s">
        <v>5</v>
      </c>
      <c r="E35" s="27" t="s">
        <v>6</v>
      </c>
      <c r="F35" s="21" t="s">
        <v>0</v>
      </c>
      <c r="G35" s="22" t="s">
        <v>7</v>
      </c>
      <c r="H35" s="43" t="s">
        <v>28</v>
      </c>
      <c r="I35" s="23" t="s">
        <v>8</v>
      </c>
      <c r="J35" s="21" t="s">
        <v>0</v>
      </c>
      <c r="K35" s="22" t="s">
        <v>7</v>
      </c>
      <c r="L35" s="43" t="s">
        <v>25</v>
      </c>
      <c r="M35" s="23" t="s">
        <v>8</v>
      </c>
      <c r="N35" s="21" t="s">
        <v>0</v>
      </c>
      <c r="O35" s="22" t="s">
        <v>7</v>
      </c>
      <c r="P35" s="43" t="s">
        <v>29</v>
      </c>
      <c r="Q35" s="23" t="s">
        <v>8</v>
      </c>
      <c r="R35" s="21" t="s">
        <v>0</v>
      </c>
      <c r="S35" s="22" t="s">
        <v>7</v>
      </c>
      <c r="T35" s="43" t="s">
        <v>30</v>
      </c>
      <c r="U35" s="23" t="s">
        <v>8</v>
      </c>
      <c r="V35" s="21" t="s">
        <v>0</v>
      </c>
      <c r="W35" s="22" t="s">
        <v>7</v>
      </c>
      <c r="X35" s="43" t="s">
        <v>30</v>
      </c>
      <c r="Y35" s="23" t="s">
        <v>8</v>
      </c>
      <c r="Z35" s="28" t="s">
        <v>8</v>
      </c>
      <c r="AA35" s="22" t="s">
        <v>11</v>
      </c>
      <c r="AB35" s="66"/>
    </row>
    <row r="36" spans="1:28" x14ac:dyDescent="0.25">
      <c r="A36" s="41" t="s">
        <v>53</v>
      </c>
      <c r="B36" s="36">
        <v>1</v>
      </c>
      <c r="C36" s="42" t="s">
        <v>18</v>
      </c>
      <c r="D36" s="24" t="s">
        <v>55</v>
      </c>
      <c r="E36" s="26">
        <v>27</v>
      </c>
      <c r="F36" s="16">
        <v>0.40486111111111112</v>
      </c>
      <c r="G36" s="17">
        <v>0.44041666666666668</v>
      </c>
      <c r="H36" s="44">
        <v>3.472222222222222E-3</v>
      </c>
      <c r="I36" s="18">
        <f>(G36-F36)-H36</f>
        <v>3.2083333333333339E-2</v>
      </c>
      <c r="J36" s="16">
        <f>G36</f>
        <v>0.44041666666666668</v>
      </c>
      <c r="K36" s="17">
        <v>0.47199074074074071</v>
      </c>
      <c r="L36" s="44">
        <v>3.472222222222222E-3</v>
      </c>
      <c r="M36" s="18">
        <f>(K36-J36)-L36</f>
        <v>2.8101851851851808E-2</v>
      </c>
      <c r="N36" s="16">
        <f>K36</f>
        <v>0.47199074074074071</v>
      </c>
      <c r="O36" s="17">
        <v>0.52731481481481479</v>
      </c>
      <c r="P36" s="44">
        <v>3.472222222222222E-3</v>
      </c>
      <c r="Q36" s="18">
        <f>(O36-N36)-P36</f>
        <v>5.1851851851851857E-2</v>
      </c>
      <c r="R36" s="16">
        <f>O36</f>
        <v>0.52731481481481479</v>
      </c>
      <c r="S36" s="17">
        <v>0.57303240740740746</v>
      </c>
      <c r="T36" s="44">
        <v>3.472222222222222E-3</v>
      </c>
      <c r="U36" s="18">
        <f>(S36-R36)-T36</f>
        <v>4.2245370370370447E-2</v>
      </c>
      <c r="V36" s="16">
        <f>S36</f>
        <v>0.57303240740740746</v>
      </c>
      <c r="W36" s="17">
        <v>0.61245370370370367</v>
      </c>
      <c r="X36" s="44">
        <v>3.472222222222222E-3</v>
      </c>
      <c r="Y36" s="18">
        <f>(W36-V36)-X36</f>
        <v>3.5949074074073981E-2</v>
      </c>
      <c r="Z36" s="19">
        <f>Y36+U36+Q36+M36+I36</f>
        <v>0.19023148148148145</v>
      </c>
      <c r="AA36" s="13"/>
      <c r="AB36" s="12">
        <f>Z36+AA36</f>
        <v>0.19023148148148145</v>
      </c>
    </row>
    <row r="37" spans="1:28" x14ac:dyDescent="0.25">
      <c r="A37" s="41" t="s">
        <v>15</v>
      </c>
      <c r="B37" s="36">
        <v>2</v>
      </c>
      <c r="C37" s="42" t="s">
        <v>17</v>
      </c>
      <c r="D37" s="24" t="s">
        <v>55</v>
      </c>
      <c r="E37" s="26">
        <v>26</v>
      </c>
      <c r="F37" s="16">
        <v>0.40416666666666662</v>
      </c>
      <c r="G37" s="17">
        <v>0.44217592592592592</v>
      </c>
      <c r="H37" s="44">
        <v>3.472222222222222E-3</v>
      </c>
      <c r="I37" s="18">
        <f>(G37-F37)-H37</f>
        <v>3.4537037037037074E-2</v>
      </c>
      <c r="J37" s="16">
        <f>G37</f>
        <v>0.44217592592592592</v>
      </c>
      <c r="K37" s="17">
        <v>0.4802777777777778</v>
      </c>
      <c r="L37" s="44">
        <v>3.472222222222222E-3</v>
      </c>
      <c r="M37" s="18">
        <f>(K37-J37)-L37</f>
        <v>3.4629629629629663E-2</v>
      </c>
      <c r="N37" s="16">
        <f>K37</f>
        <v>0.4802777777777778</v>
      </c>
      <c r="O37" s="17">
        <v>0.5334606481481482</v>
      </c>
      <c r="P37" s="44">
        <v>3.472222222222222E-3</v>
      </c>
      <c r="Q37" s="18">
        <f>(O37-N37)-P37</f>
        <v>4.971064814814817E-2</v>
      </c>
      <c r="R37" s="16">
        <f>O37</f>
        <v>0.5334606481481482</v>
      </c>
      <c r="S37" s="17">
        <v>0.5741666666666666</v>
      </c>
      <c r="T37" s="44">
        <v>3.472222222222222E-3</v>
      </c>
      <c r="U37" s="18">
        <f>(S37-R37)-T37</f>
        <v>3.7233796296296182E-2</v>
      </c>
      <c r="V37" s="16">
        <f>S37</f>
        <v>0.5741666666666666</v>
      </c>
      <c r="W37" s="17">
        <v>0.6147569444444444</v>
      </c>
      <c r="X37" s="44">
        <v>3.472222222222222E-3</v>
      </c>
      <c r="Y37" s="18">
        <f>(W37-V37)-X37</f>
        <v>3.7118055555555571E-2</v>
      </c>
      <c r="Z37" s="19">
        <f>Y37+U37+Q37+M37+I37</f>
        <v>0.19322916666666667</v>
      </c>
      <c r="AA37" s="13"/>
      <c r="AB37" s="12">
        <f t="shared" ref="AB37" si="12">Z37+AA37</f>
        <v>0.19322916666666667</v>
      </c>
    </row>
    <row r="38" spans="1:28" x14ac:dyDescent="0.25">
      <c r="A38" s="41">
        <v>501</v>
      </c>
      <c r="B38" s="36">
        <v>3</v>
      </c>
      <c r="C38" s="42" t="s">
        <v>50</v>
      </c>
      <c r="D38" s="24" t="s">
        <v>55</v>
      </c>
      <c r="E38" s="26">
        <v>24</v>
      </c>
      <c r="F38" s="16">
        <v>0.40277777777777773</v>
      </c>
      <c r="G38" s="17">
        <v>0.43888888888888888</v>
      </c>
      <c r="H38" s="44">
        <v>3.472222222222222E-3</v>
      </c>
      <c r="I38" s="18">
        <f t="shared" ref="I38:I39" si="13">(G38-F38)-H38</f>
        <v>3.2638888888888926E-2</v>
      </c>
      <c r="J38" s="16">
        <f t="shared" ref="J38:J39" si="14">G38</f>
        <v>0.43888888888888888</v>
      </c>
      <c r="K38" s="45">
        <v>0.48421296296296296</v>
      </c>
      <c r="L38" s="44">
        <v>3.472222222222222E-3</v>
      </c>
      <c r="M38" s="18">
        <f t="shared" ref="M38:M39" si="15">(K38-J38)-L38</f>
        <v>4.1851851851851848E-2</v>
      </c>
      <c r="N38" s="16">
        <f t="shared" ref="N38:N39" si="16">K38</f>
        <v>0.48421296296296296</v>
      </c>
      <c r="O38" s="17"/>
      <c r="P38" s="44">
        <v>3.472222222222222E-3</v>
      </c>
      <c r="Q38" s="18">
        <f t="shared" ref="Q38:Q39" si="17">(O38-N38)-P38</f>
        <v>-0.48768518518518517</v>
      </c>
      <c r="R38" s="16">
        <f t="shared" ref="R38:R39" si="18">O38</f>
        <v>0</v>
      </c>
      <c r="S38" s="17"/>
      <c r="T38" s="44">
        <v>3.472222222222222E-3</v>
      </c>
      <c r="U38" s="18">
        <f t="shared" ref="U38:U39" si="19">(S38-R38)-T38</f>
        <v>-3.472222222222222E-3</v>
      </c>
      <c r="V38" s="16">
        <f t="shared" ref="V38:V39" si="20">S38</f>
        <v>0</v>
      </c>
      <c r="W38" s="17"/>
      <c r="X38" s="44">
        <v>3.472222222222222E-3</v>
      </c>
      <c r="Y38" s="18">
        <f t="shared" ref="Y38:Y39" si="21">(W38-V38)-X38</f>
        <v>-3.472222222222222E-3</v>
      </c>
      <c r="Z38" s="19" t="s">
        <v>16</v>
      </c>
      <c r="AA38" s="13"/>
      <c r="AB38" s="12" t="s">
        <v>16</v>
      </c>
    </row>
    <row r="39" spans="1:28" x14ac:dyDescent="0.25">
      <c r="A39" s="41" t="s">
        <v>51</v>
      </c>
      <c r="B39" s="36">
        <v>4</v>
      </c>
      <c r="C39" s="42" t="s">
        <v>52</v>
      </c>
      <c r="D39" s="24" t="s">
        <v>55</v>
      </c>
      <c r="E39" s="26">
        <v>25</v>
      </c>
      <c r="F39" s="16">
        <v>0.40347222222222223</v>
      </c>
      <c r="G39" s="17">
        <v>0.47039351851851857</v>
      </c>
      <c r="H39" s="44">
        <v>3.472222222222222E-3</v>
      </c>
      <c r="I39" s="18">
        <f t="shared" si="13"/>
        <v>6.3449074074074116E-2</v>
      </c>
      <c r="J39" s="16">
        <f t="shared" si="14"/>
        <v>0.47039351851851857</v>
      </c>
      <c r="K39" s="45"/>
      <c r="L39" s="44">
        <v>3.472222222222222E-3</v>
      </c>
      <c r="M39" s="18">
        <f t="shared" si="15"/>
        <v>-0.47386574074074078</v>
      </c>
      <c r="N39" s="16">
        <f t="shared" si="16"/>
        <v>0</v>
      </c>
      <c r="O39" s="17"/>
      <c r="P39" s="44">
        <v>3.472222222222222E-3</v>
      </c>
      <c r="Q39" s="18">
        <f t="shared" si="17"/>
        <v>-3.472222222222222E-3</v>
      </c>
      <c r="R39" s="16">
        <f t="shared" si="18"/>
        <v>0</v>
      </c>
      <c r="S39" s="17"/>
      <c r="T39" s="44">
        <v>3.472222222222222E-3</v>
      </c>
      <c r="U39" s="18">
        <f t="shared" si="19"/>
        <v>-3.472222222222222E-3</v>
      </c>
      <c r="V39" s="16">
        <f t="shared" si="20"/>
        <v>0</v>
      </c>
      <c r="W39" s="17"/>
      <c r="X39" s="44">
        <v>3.472222222222222E-3</v>
      </c>
      <c r="Y39" s="18">
        <f t="shared" si="21"/>
        <v>-3.472222222222222E-3</v>
      </c>
      <c r="Z39" s="19" t="s">
        <v>16</v>
      </c>
      <c r="AA39" s="13"/>
      <c r="AB39" s="12" t="s">
        <v>16</v>
      </c>
    </row>
    <row r="41" spans="1:28" ht="23.25" x14ac:dyDescent="0.35">
      <c r="A41" s="67" t="s">
        <v>64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23.25" x14ac:dyDescent="0.35">
      <c r="A42" s="67" t="s">
        <v>63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ht="15.75" x14ac:dyDescent="0.25">
      <c r="A43" s="68" t="s">
        <v>61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ht="15.75" thickBot="1" x14ac:dyDescent="0.3">
      <c r="A44" s="10" t="s">
        <v>14</v>
      </c>
      <c r="B44" s="7"/>
      <c r="C44" s="8"/>
      <c r="D44" s="2"/>
      <c r="E44" s="2"/>
      <c r="F44" s="3"/>
      <c r="G44" s="4"/>
      <c r="H44" s="4"/>
      <c r="I44" s="1"/>
      <c r="J44" s="1"/>
      <c r="K44" s="1"/>
      <c r="L44" s="1"/>
      <c r="M44" s="1"/>
      <c r="N44" s="1"/>
      <c r="O44" s="4"/>
      <c r="P44" s="1"/>
      <c r="Q44" s="1"/>
      <c r="R44" s="4"/>
      <c r="S44" s="1"/>
      <c r="T44" s="1"/>
      <c r="U44" s="4"/>
      <c r="V44" s="1"/>
      <c r="W44" s="1"/>
      <c r="X44" s="2"/>
      <c r="Y44" s="2"/>
    </row>
    <row r="45" spans="1:28" x14ac:dyDescent="0.25">
      <c r="A45" s="29"/>
      <c r="B45" s="30" t="s">
        <v>13</v>
      </c>
      <c r="C45" s="31"/>
      <c r="D45" s="11" t="s">
        <v>12</v>
      </c>
      <c r="E45" s="5" t="s">
        <v>0</v>
      </c>
      <c r="F45" s="62" t="s">
        <v>1</v>
      </c>
      <c r="G45" s="63"/>
      <c r="H45" s="63"/>
      <c r="I45" s="64"/>
      <c r="J45" s="62" t="s">
        <v>26</v>
      </c>
      <c r="K45" s="63"/>
      <c r="L45" s="63"/>
      <c r="M45" s="64"/>
      <c r="N45" s="62" t="s">
        <v>27</v>
      </c>
      <c r="O45" s="63"/>
      <c r="P45" s="63"/>
      <c r="Q45" s="64"/>
      <c r="R45" s="62" t="s">
        <v>23</v>
      </c>
      <c r="S45" s="63"/>
      <c r="T45" s="63"/>
      <c r="U45" s="64"/>
      <c r="V45" s="62" t="s">
        <v>24</v>
      </c>
      <c r="W45" s="63"/>
      <c r="X45" s="63"/>
      <c r="Y45" s="64"/>
      <c r="Z45" s="6" t="s">
        <v>2</v>
      </c>
      <c r="AA45" s="11" t="s">
        <v>10</v>
      </c>
      <c r="AB45" s="65" t="s">
        <v>9</v>
      </c>
    </row>
    <row r="46" spans="1:28" ht="15.75" thickBot="1" x14ac:dyDescent="0.3">
      <c r="A46" s="32" t="s">
        <v>3</v>
      </c>
      <c r="B46" s="33" t="s">
        <v>6</v>
      </c>
      <c r="C46" s="34" t="s">
        <v>4</v>
      </c>
      <c r="D46" s="20" t="s">
        <v>5</v>
      </c>
      <c r="E46" s="27" t="s">
        <v>6</v>
      </c>
      <c r="F46" s="21" t="s">
        <v>0</v>
      </c>
      <c r="G46" s="22" t="s">
        <v>7</v>
      </c>
      <c r="H46" s="43" t="s">
        <v>28</v>
      </c>
      <c r="I46" s="23" t="s">
        <v>8</v>
      </c>
      <c r="J46" s="21" t="s">
        <v>0</v>
      </c>
      <c r="K46" s="22" t="s">
        <v>7</v>
      </c>
      <c r="L46" s="43" t="s">
        <v>25</v>
      </c>
      <c r="M46" s="23" t="s">
        <v>8</v>
      </c>
      <c r="N46" s="21" t="s">
        <v>0</v>
      </c>
      <c r="O46" s="22" t="s">
        <v>7</v>
      </c>
      <c r="P46" s="43" t="s">
        <v>29</v>
      </c>
      <c r="Q46" s="23" t="s">
        <v>8</v>
      </c>
      <c r="R46" s="21" t="s">
        <v>0</v>
      </c>
      <c r="S46" s="22" t="s">
        <v>7</v>
      </c>
      <c r="T46" s="43" t="s">
        <v>30</v>
      </c>
      <c r="U46" s="23" t="s">
        <v>8</v>
      </c>
      <c r="V46" s="21" t="s">
        <v>0</v>
      </c>
      <c r="W46" s="22" t="s">
        <v>7</v>
      </c>
      <c r="X46" s="43" t="s">
        <v>30</v>
      </c>
      <c r="Y46" s="23" t="s">
        <v>8</v>
      </c>
      <c r="Z46" s="28" t="s">
        <v>8</v>
      </c>
      <c r="AA46" s="22" t="s">
        <v>11</v>
      </c>
      <c r="AB46" s="66"/>
    </row>
    <row r="47" spans="1:28" x14ac:dyDescent="0.25">
      <c r="A47" s="41">
        <v>111</v>
      </c>
      <c r="B47" s="36">
        <v>1</v>
      </c>
      <c r="C47" s="42" t="s">
        <v>44</v>
      </c>
      <c r="D47" s="24" t="s">
        <v>56</v>
      </c>
      <c r="E47" s="26">
        <v>17</v>
      </c>
      <c r="F47" s="16">
        <v>0.39305555555555555</v>
      </c>
      <c r="G47" s="17">
        <v>0.42562499999999998</v>
      </c>
      <c r="H47" s="44">
        <v>3.472222222222222E-3</v>
      </c>
      <c r="I47" s="18">
        <v>2.9097222222222205E-2</v>
      </c>
      <c r="J47" s="16">
        <v>0.42562499999999998</v>
      </c>
      <c r="K47" s="17">
        <v>0.4574537037037037</v>
      </c>
      <c r="L47" s="44">
        <v>3.472222222222222E-3</v>
      </c>
      <c r="M47" s="18">
        <v>2.8356481481481496E-2</v>
      </c>
      <c r="N47" s="16">
        <v>0.4574537037037037</v>
      </c>
      <c r="O47" s="17">
        <v>0.4993055555555555</v>
      </c>
      <c r="P47" s="44">
        <v>3.472222222222222E-3</v>
      </c>
      <c r="Q47" s="18">
        <v>3.8379629629629583E-2</v>
      </c>
      <c r="R47" s="16">
        <v>0.4993055555555555</v>
      </c>
      <c r="S47" s="17">
        <v>0.54150462962962964</v>
      </c>
      <c r="T47" s="44">
        <v>3.472222222222222E-3</v>
      </c>
      <c r="U47" s="18">
        <v>3.8726851851851915E-2</v>
      </c>
      <c r="V47" s="16">
        <v>0.54150462962962964</v>
      </c>
      <c r="W47" s="17">
        <v>0.58046296296296296</v>
      </c>
      <c r="X47" s="44">
        <v>3.472222222222222E-3</v>
      </c>
      <c r="Y47" s="18">
        <v>3.5486111111111093E-2</v>
      </c>
      <c r="Z47" s="19">
        <v>0.17004629629629631</v>
      </c>
      <c r="AA47" s="13"/>
      <c r="AB47" s="12">
        <v>0.17004629629629631</v>
      </c>
    </row>
    <row r="48" spans="1:28" x14ac:dyDescent="0.25">
      <c r="A48" s="41">
        <v>22</v>
      </c>
      <c r="B48" s="36">
        <v>2</v>
      </c>
      <c r="C48" s="42" t="s">
        <v>46</v>
      </c>
      <c r="D48" s="24" t="s">
        <v>56</v>
      </c>
      <c r="E48" s="26">
        <v>19</v>
      </c>
      <c r="F48" s="16">
        <v>0.39374999999999999</v>
      </c>
      <c r="G48" s="17">
        <v>0.42791666666666667</v>
      </c>
      <c r="H48" s="44">
        <v>3.472222222222222E-3</v>
      </c>
      <c r="I48" s="18">
        <v>3.0694444444444455E-2</v>
      </c>
      <c r="J48" s="16">
        <v>0.42791666666666667</v>
      </c>
      <c r="K48" s="17">
        <v>0.46158564814814818</v>
      </c>
      <c r="L48" s="44">
        <v>3.472222222222222E-3</v>
      </c>
      <c r="M48" s="18">
        <v>3.0196759259259284E-2</v>
      </c>
      <c r="N48" s="16">
        <v>0.46158564814814818</v>
      </c>
      <c r="O48" s="17">
        <v>0.50289351851851849</v>
      </c>
      <c r="P48" s="44">
        <v>3.472222222222222E-3</v>
      </c>
      <c r="Q48" s="18">
        <v>3.7835648148148091E-2</v>
      </c>
      <c r="R48" s="16">
        <v>0.50289351851851849</v>
      </c>
      <c r="S48" s="17">
        <v>0.54350694444444447</v>
      </c>
      <c r="T48" s="44">
        <v>3.472222222222222E-3</v>
      </c>
      <c r="U48" s="18">
        <v>3.714120370370376E-2</v>
      </c>
      <c r="V48" s="16">
        <v>0.54350694444444447</v>
      </c>
      <c r="W48" s="17">
        <v>0.58263888888888882</v>
      </c>
      <c r="X48" s="44">
        <v>3.472222222222222E-3</v>
      </c>
      <c r="Y48" s="18">
        <v>3.5659722222222121E-2</v>
      </c>
      <c r="Z48" s="19">
        <v>0.17152777777777772</v>
      </c>
      <c r="AA48" s="13"/>
      <c r="AB48" s="12">
        <v>0.17152777777777772</v>
      </c>
    </row>
    <row r="49" spans="1:29" x14ac:dyDescent="0.25">
      <c r="A49" s="41">
        <v>458</v>
      </c>
      <c r="B49" s="36">
        <v>3</v>
      </c>
      <c r="C49" s="42" t="s">
        <v>45</v>
      </c>
      <c r="D49" s="24" t="s">
        <v>58</v>
      </c>
      <c r="E49" s="26">
        <v>18</v>
      </c>
      <c r="F49" s="16">
        <v>0.39340277777777777</v>
      </c>
      <c r="G49" s="17">
        <v>0.43275462962962963</v>
      </c>
      <c r="H49" s="44">
        <v>3.472222222222222E-3</v>
      </c>
      <c r="I49" s="18">
        <v>3.5879629629629636E-2</v>
      </c>
      <c r="J49" s="16">
        <v>0.43275462962962963</v>
      </c>
      <c r="K49" s="17">
        <v>0.47577546296296297</v>
      </c>
      <c r="L49" s="44">
        <v>3.472222222222222E-3</v>
      </c>
      <c r="M49" s="18">
        <v>3.9548611111111118E-2</v>
      </c>
      <c r="N49" s="16">
        <v>0.47577546296296297</v>
      </c>
      <c r="O49" s="45">
        <v>0.55017361111111118</v>
      </c>
      <c r="P49" s="44">
        <v>3.472222222222222E-3</v>
      </c>
      <c r="Q49" s="18">
        <v>7.0925925925925989E-2</v>
      </c>
      <c r="R49" s="16">
        <v>0.55017361111111118</v>
      </c>
      <c r="S49" s="17"/>
      <c r="T49" s="44">
        <v>3.472222222222222E-3</v>
      </c>
      <c r="U49" s="18">
        <v>-0.55364583333333339</v>
      </c>
      <c r="V49" s="16">
        <v>0</v>
      </c>
      <c r="W49" s="17"/>
      <c r="X49" s="44">
        <v>3.472222222222222E-3</v>
      </c>
      <c r="Y49" s="18">
        <v>-3.472222222222222E-3</v>
      </c>
      <c r="Z49" s="19">
        <v>0.14635416666666673</v>
      </c>
      <c r="AA49" s="13"/>
      <c r="AB49" s="12">
        <v>0.21319444444444399</v>
      </c>
      <c r="AC49" t="s">
        <v>54</v>
      </c>
    </row>
    <row r="50" spans="1:29" x14ac:dyDescent="0.25">
      <c r="A50" s="38">
        <v>78</v>
      </c>
      <c r="B50" s="36">
        <v>4</v>
      </c>
      <c r="C50" s="40" t="s">
        <v>41</v>
      </c>
      <c r="D50" s="25" t="s">
        <v>58</v>
      </c>
      <c r="E50" s="15">
        <v>12</v>
      </c>
      <c r="F50" s="16">
        <v>0.3913194444444445</v>
      </c>
      <c r="G50" s="17">
        <v>0.43791666666666668</v>
      </c>
      <c r="H50" s="44">
        <v>3.472222222222222E-3</v>
      </c>
      <c r="I50" s="18">
        <v>4.3124999999999955E-2</v>
      </c>
      <c r="J50" s="16">
        <v>0.43791666666666668</v>
      </c>
      <c r="K50" s="17">
        <v>0.49303240740740745</v>
      </c>
      <c r="L50" s="44">
        <v>3.472222222222222E-3</v>
      </c>
      <c r="M50" s="18">
        <v>5.1643518518518547E-2</v>
      </c>
      <c r="N50" s="16">
        <v>0.49303240740740745</v>
      </c>
      <c r="O50" s="45">
        <v>0.56686342592592587</v>
      </c>
      <c r="P50" s="44">
        <v>3.472222222222222E-3</v>
      </c>
      <c r="Q50" s="18">
        <v>7.0358796296296197E-2</v>
      </c>
      <c r="R50" s="16">
        <v>0.56686342592592587</v>
      </c>
      <c r="S50" s="17"/>
      <c r="T50" s="44">
        <v>3.472222222222222E-3</v>
      </c>
      <c r="U50" s="18">
        <v>-0.57033564814814808</v>
      </c>
      <c r="V50" s="16">
        <v>0</v>
      </c>
      <c r="W50" s="17"/>
      <c r="X50" s="44">
        <v>3.472222222222222E-3</v>
      </c>
      <c r="Y50" s="18">
        <v>-3.472222222222222E-3</v>
      </c>
      <c r="Z50" s="19">
        <v>0.16512731481481469</v>
      </c>
      <c r="AA50" s="13"/>
      <c r="AB50" s="12">
        <v>0.25486111111111098</v>
      </c>
      <c r="AC50" t="s">
        <v>54</v>
      </c>
    </row>
    <row r="51" spans="1:29" x14ac:dyDescent="0.25">
      <c r="A51" s="41">
        <v>74</v>
      </c>
      <c r="B51" s="36">
        <v>5</v>
      </c>
      <c r="C51" s="42" t="s">
        <v>47</v>
      </c>
      <c r="D51" s="24" t="s">
        <v>56</v>
      </c>
      <c r="E51" s="26">
        <v>20</v>
      </c>
      <c r="F51" s="16">
        <v>0.39409722222222227</v>
      </c>
      <c r="G51" s="17">
        <v>0.43476851851851855</v>
      </c>
      <c r="H51" s="44">
        <v>3.472222222222222E-3</v>
      </c>
      <c r="I51" s="18">
        <v>3.7199074074074065E-2</v>
      </c>
      <c r="J51" s="16">
        <v>0.43476851851851855</v>
      </c>
      <c r="K51" s="45"/>
      <c r="L51" s="44">
        <v>3.472222222222222E-3</v>
      </c>
      <c r="M51" s="18">
        <v>-0.43824074074074076</v>
      </c>
      <c r="N51" s="16">
        <v>0</v>
      </c>
      <c r="O51" s="17"/>
      <c r="P51" s="44">
        <v>3.472222222222222E-3</v>
      </c>
      <c r="Q51" s="18">
        <v>-3.472222222222222E-3</v>
      </c>
      <c r="R51" s="16">
        <v>0</v>
      </c>
      <c r="S51" s="17"/>
      <c r="T51" s="44">
        <v>3.472222222222222E-3</v>
      </c>
      <c r="U51" s="18">
        <v>-3.472222222222222E-3</v>
      </c>
      <c r="V51" s="16">
        <v>0</v>
      </c>
      <c r="W51" s="17"/>
      <c r="X51" s="44">
        <v>3.472222222222222E-3</v>
      </c>
      <c r="Y51" s="18">
        <v>-3.472222222222222E-3</v>
      </c>
      <c r="Z51" s="19">
        <v>-0.41145833333333337</v>
      </c>
      <c r="AA51" s="13"/>
      <c r="AB51" s="12" t="s">
        <v>16</v>
      </c>
    </row>
    <row r="53" spans="1:29" ht="23.25" x14ac:dyDescent="0.35">
      <c r="A53" s="67" t="s">
        <v>64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1:29" ht="23.25" x14ac:dyDescent="0.35">
      <c r="A54" s="67" t="s">
        <v>66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1:29" ht="15.75" x14ac:dyDescent="0.25">
      <c r="A55" s="68" t="s">
        <v>61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1:29" ht="15.75" thickBot="1" x14ac:dyDescent="0.3">
      <c r="A56" s="10" t="s">
        <v>14</v>
      </c>
      <c r="B56" s="7"/>
      <c r="C56" s="8"/>
      <c r="D56" s="2"/>
      <c r="E56" s="2"/>
      <c r="F56" s="3"/>
      <c r="G56" s="4"/>
      <c r="H56" s="4"/>
      <c r="I56" s="1"/>
      <c r="J56" s="1"/>
      <c r="K56" s="1"/>
      <c r="L56" s="1"/>
      <c r="M56" s="1"/>
      <c r="N56" s="1"/>
      <c r="O56" s="4"/>
      <c r="P56" s="1"/>
      <c r="Q56" s="1"/>
      <c r="R56" s="4"/>
      <c r="S56" s="1"/>
      <c r="T56" s="1"/>
      <c r="U56" s="4"/>
      <c r="V56" s="1"/>
      <c r="W56" s="1"/>
      <c r="X56" s="2"/>
      <c r="Y56" s="2"/>
    </row>
    <row r="57" spans="1:29" x14ac:dyDescent="0.25">
      <c r="A57" s="29"/>
      <c r="B57" s="30" t="s">
        <v>13</v>
      </c>
      <c r="C57" s="31"/>
      <c r="D57" s="11" t="s">
        <v>12</v>
      </c>
      <c r="E57" s="5" t="s">
        <v>0</v>
      </c>
      <c r="F57" s="62" t="s">
        <v>1</v>
      </c>
      <c r="G57" s="63"/>
      <c r="H57" s="63"/>
      <c r="I57" s="64"/>
      <c r="J57" s="62" t="s">
        <v>26</v>
      </c>
      <c r="K57" s="63"/>
      <c r="L57" s="63"/>
      <c r="M57" s="64"/>
      <c r="N57" s="62" t="s">
        <v>27</v>
      </c>
      <c r="O57" s="63"/>
      <c r="P57" s="63"/>
      <c r="Q57" s="64"/>
      <c r="R57" s="62" t="s">
        <v>23</v>
      </c>
      <c r="S57" s="63"/>
      <c r="T57" s="63"/>
      <c r="U57" s="64"/>
      <c r="V57" s="62" t="s">
        <v>24</v>
      </c>
      <c r="W57" s="63"/>
      <c r="X57" s="63"/>
      <c r="Y57" s="64"/>
      <c r="Z57" s="6" t="s">
        <v>2</v>
      </c>
      <c r="AA57" s="11" t="s">
        <v>10</v>
      </c>
      <c r="AB57" s="65" t="s">
        <v>9</v>
      </c>
    </row>
    <row r="58" spans="1:29" ht="15.75" thickBot="1" x14ac:dyDescent="0.3">
      <c r="A58" s="32" t="s">
        <v>3</v>
      </c>
      <c r="B58" s="33" t="s">
        <v>6</v>
      </c>
      <c r="C58" s="34" t="s">
        <v>4</v>
      </c>
      <c r="D58" s="20" t="s">
        <v>5</v>
      </c>
      <c r="E58" s="27" t="s">
        <v>6</v>
      </c>
      <c r="F58" s="21" t="s">
        <v>0</v>
      </c>
      <c r="G58" s="22" t="s">
        <v>7</v>
      </c>
      <c r="H58" s="43" t="s">
        <v>28</v>
      </c>
      <c r="I58" s="23" t="s">
        <v>8</v>
      </c>
      <c r="J58" s="21" t="s">
        <v>0</v>
      </c>
      <c r="K58" s="22" t="s">
        <v>7</v>
      </c>
      <c r="L58" s="43" t="s">
        <v>25</v>
      </c>
      <c r="M58" s="23" t="s">
        <v>8</v>
      </c>
      <c r="N58" s="21" t="s">
        <v>0</v>
      </c>
      <c r="O58" s="22" t="s">
        <v>7</v>
      </c>
      <c r="P58" s="43" t="s">
        <v>29</v>
      </c>
      <c r="Q58" s="23" t="s">
        <v>8</v>
      </c>
      <c r="R58" s="21" t="s">
        <v>0</v>
      </c>
      <c r="S58" s="22" t="s">
        <v>7</v>
      </c>
      <c r="T58" s="43" t="s">
        <v>30</v>
      </c>
      <c r="U58" s="23" t="s">
        <v>8</v>
      </c>
      <c r="V58" s="21" t="s">
        <v>0</v>
      </c>
      <c r="W58" s="22" t="s">
        <v>7</v>
      </c>
      <c r="X58" s="43" t="s">
        <v>30</v>
      </c>
      <c r="Y58" s="23" t="s">
        <v>8</v>
      </c>
      <c r="Z58" s="28" t="s">
        <v>8</v>
      </c>
      <c r="AA58" s="22" t="s">
        <v>11</v>
      </c>
      <c r="AB58" s="66"/>
    </row>
    <row r="59" spans="1:29" s="55" customFormat="1" x14ac:dyDescent="0.25">
      <c r="A59" s="46">
        <v>21</v>
      </c>
      <c r="B59" s="36">
        <v>1</v>
      </c>
      <c r="C59" s="47" t="s">
        <v>48</v>
      </c>
      <c r="D59" s="48" t="s">
        <v>57</v>
      </c>
      <c r="E59" s="26">
        <v>21</v>
      </c>
      <c r="F59" s="49">
        <v>0.39444444444444443</v>
      </c>
      <c r="G59" s="45">
        <v>0.43539351851851849</v>
      </c>
      <c r="H59" s="50">
        <v>3.472222222222222E-3</v>
      </c>
      <c r="I59" s="51">
        <f>(G59-F59)-H59</f>
        <v>3.7476851851851831E-2</v>
      </c>
      <c r="J59" s="49">
        <f>G59</f>
        <v>0.43539351851851849</v>
      </c>
      <c r="K59" s="45">
        <v>0.47770833333333335</v>
      </c>
      <c r="L59" s="50">
        <v>3.472222222222222E-3</v>
      </c>
      <c r="M59" s="51">
        <f>(K59-J59)-L59</f>
        <v>3.8842592592592637E-2</v>
      </c>
      <c r="N59" s="49">
        <f>K59</f>
        <v>0.47770833333333335</v>
      </c>
      <c r="O59" s="45">
        <v>0.53165509259259258</v>
      </c>
      <c r="P59" s="50">
        <v>3.472222222222222E-3</v>
      </c>
      <c r="Q59" s="51">
        <f>(O59-N59)-P59</f>
        <v>5.0474537037037012E-2</v>
      </c>
      <c r="R59" s="49">
        <f>O59</f>
        <v>0.53165509259259258</v>
      </c>
      <c r="S59" s="45">
        <v>0.5863194444444445</v>
      </c>
      <c r="T59" s="50">
        <v>3.472222222222222E-3</v>
      </c>
      <c r="U59" s="51">
        <f>(S59-R59)-T59</f>
        <v>5.1192129629629698E-2</v>
      </c>
      <c r="V59" s="49">
        <f>S59</f>
        <v>0.5863194444444445</v>
      </c>
      <c r="W59" s="45">
        <v>0.64282407407407405</v>
      </c>
      <c r="X59" s="50">
        <v>3.472222222222222E-3</v>
      </c>
      <c r="Y59" s="18">
        <f t="shared" ref="Y59" si="22">(W59-V59)-X59</f>
        <v>5.303240740740732E-2</v>
      </c>
      <c r="Z59" s="52">
        <f>Y59+U59+Q59+M59+I59</f>
        <v>0.23101851851851851</v>
      </c>
      <c r="AA59" s="53"/>
      <c r="AB59" s="54">
        <f>Z59+AA59</f>
        <v>0.23101851851851851</v>
      </c>
    </row>
    <row r="60" spans="1:29" x14ac:dyDescent="0.25">
      <c r="A60" s="41">
        <v>118</v>
      </c>
      <c r="B60" s="36">
        <v>2</v>
      </c>
      <c r="C60" s="42" t="s">
        <v>49</v>
      </c>
      <c r="D60" s="24" t="s">
        <v>57</v>
      </c>
      <c r="E60" s="26">
        <v>22</v>
      </c>
      <c r="F60" s="16">
        <v>0.39479166666666665</v>
      </c>
      <c r="G60" s="17">
        <v>0.44659722222222226</v>
      </c>
      <c r="H60" s="44">
        <v>3.472222222222222E-3</v>
      </c>
      <c r="I60" s="18">
        <f>(G60-F60)-H60</f>
        <v>4.8333333333333381E-2</v>
      </c>
      <c r="J60" s="16">
        <f>G60</f>
        <v>0.44659722222222226</v>
      </c>
      <c r="K60" s="17">
        <v>0.4991666666666667</v>
      </c>
      <c r="L60" s="44">
        <v>3.472222222222222E-3</v>
      </c>
      <c r="M60" s="18">
        <f>(K60-J60)-L60</f>
        <v>4.9097222222222223E-2</v>
      </c>
      <c r="N60" s="16">
        <f>K60</f>
        <v>0.4991666666666667</v>
      </c>
      <c r="O60" s="17">
        <v>0.59337962962962965</v>
      </c>
      <c r="P60" s="44">
        <v>3.472222222222222E-3</v>
      </c>
      <c r="Q60" s="18">
        <f>(O60-N60)-P60</f>
        <v>9.0740740740740719E-2</v>
      </c>
      <c r="R60" s="16">
        <f>O60</f>
        <v>0.59337962962962965</v>
      </c>
      <c r="S60" s="17"/>
      <c r="T60" s="44">
        <v>3.472222222222222E-3</v>
      </c>
      <c r="U60" s="18">
        <f>(S60-R60)-T60</f>
        <v>-0.59685185185185186</v>
      </c>
      <c r="V60" s="16">
        <f>S60</f>
        <v>0</v>
      </c>
      <c r="W60" s="17"/>
      <c r="X60" s="44">
        <v>3.472222222222222E-3</v>
      </c>
      <c r="Y60" s="18">
        <f>(W60-V60)-X60</f>
        <v>-3.472222222222222E-3</v>
      </c>
      <c r="Z60" s="19">
        <f>I60+M60+Q60</f>
        <v>0.18817129629629631</v>
      </c>
      <c r="AA60" s="13"/>
      <c r="AB60" s="12">
        <f>Z60+AA60</f>
        <v>0.18817129629629631</v>
      </c>
      <c r="AC60" t="s">
        <v>67</v>
      </c>
    </row>
  </sheetData>
  <mergeCells count="45">
    <mergeCell ref="A1:AB1"/>
    <mergeCell ref="A2:AB2"/>
    <mergeCell ref="A3:AB3"/>
    <mergeCell ref="F5:I5"/>
    <mergeCell ref="J5:M5"/>
    <mergeCell ref="N5:Q5"/>
    <mergeCell ref="R5:U5"/>
    <mergeCell ref="V5:Y5"/>
    <mergeCell ref="AB5:AB6"/>
    <mergeCell ref="A15:AB15"/>
    <mergeCell ref="A16:AB16"/>
    <mergeCell ref="A17:AB17"/>
    <mergeCell ref="F19:I19"/>
    <mergeCell ref="J19:M19"/>
    <mergeCell ref="N19:Q19"/>
    <mergeCell ref="R19:U19"/>
    <mergeCell ref="V19:Y19"/>
    <mergeCell ref="AB19:AB20"/>
    <mergeCell ref="A30:AB30"/>
    <mergeCell ref="A31:AB31"/>
    <mergeCell ref="A32:AB32"/>
    <mergeCell ref="F34:I34"/>
    <mergeCell ref="J34:M34"/>
    <mergeCell ref="N34:Q34"/>
    <mergeCell ref="R34:U34"/>
    <mergeCell ref="V34:Y34"/>
    <mergeCell ref="AB34:AB35"/>
    <mergeCell ref="A41:AB41"/>
    <mergeCell ref="A42:AB42"/>
    <mergeCell ref="A43:AB43"/>
    <mergeCell ref="F45:I45"/>
    <mergeCell ref="J45:M45"/>
    <mergeCell ref="N45:Q45"/>
    <mergeCell ref="R45:U45"/>
    <mergeCell ref="V45:Y45"/>
    <mergeCell ref="AB45:AB46"/>
    <mergeCell ref="A53:AB53"/>
    <mergeCell ref="A54:AB54"/>
    <mergeCell ref="A55:AB55"/>
    <mergeCell ref="F57:I57"/>
    <mergeCell ref="J57:M57"/>
    <mergeCell ref="N57:Q57"/>
    <mergeCell ref="R57:U57"/>
    <mergeCell ref="V57:Y57"/>
    <mergeCell ref="AB57:AB58"/>
  </mergeCells>
  <pageMargins left="0.7" right="0.7" top="0.75" bottom="0.75" header="0.3" footer="0.3"/>
  <pageSetup scale="4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SCCC</vt:lpstr>
      <vt:lpstr>BMS</vt:lpstr>
    </vt:vector>
  </TitlesOfParts>
  <Company>Debswana Diamond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Conlon, Paul</dc:creator>
  <cp:lastModifiedBy>User</cp:lastModifiedBy>
  <cp:lastPrinted>2015-11-03T07:51:37Z</cp:lastPrinted>
  <dcterms:created xsi:type="dcterms:W3CDTF">2007-08-01T05:32:32Z</dcterms:created>
  <dcterms:modified xsi:type="dcterms:W3CDTF">2015-11-03T07:55:13Z</dcterms:modified>
</cp:coreProperties>
</file>